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GD\Dropbox\2024\1_PROCEDIMIENTOS\08.MI-PSO-PROYECCION-SOCIAL-Y-PROYECTOS-ESPECIALES\"/>
    </mc:Choice>
  </mc:AlternateContent>
  <bookViews>
    <workbookView xWindow="-105" yWindow="-105" windowWidth="12510" windowHeight="7410" tabRatio="873"/>
  </bookViews>
  <sheets>
    <sheet name="MI-PSO-FO-15" sheetId="1" r:id="rId1"/>
    <sheet name="PRESUPUESTO1" sheetId="3" state="hidden" r:id="rId2"/>
    <sheet name="Modificacion Presupuestal1" sheetId="4" state="hidden" r:id="rId3"/>
    <sheet name="2da_Modificacion Presupuestal1" sheetId="5" state="hidden" r:id="rId4"/>
    <sheet name="3da_Modificacion Presupuestal1" sheetId="6" state="hidden" r:id="rId5"/>
    <sheet name="Hoja1" sheetId="11" state="hidden" r:id="rId6"/>
  </sheets>
  <definedNames>
    <definedName name="_xlnm.Print_Area" localSheetId="3">'2da_Modificacion Presupuestal1'!$A$1:$H$144</definedName>
    <definedName name="_xlnm.Print_Area" localSheetId="4">'3da_Modificacion Presupuestal1'!$A$1:$H$144</definedName>
    <definedName name="_xlnm.Print_Area" localSheetId="0">'MI-PSO-FO-15'!$A$1:$K$38</definedName>
    <definedName name="_xlnm.Print_Area" localSheetId="2">'Modificacion Presupuestal1'!$A$1:$H$144</definedName>
    <definedName name="_xlnm.Print_Area" localSheetId="1">PRESUPUESTO1!$A$1:$I$60</definedName>
    <definedName name="Excel_BuiltIn_Print_Area">'MI-PSO-FO-15'!$A$6:$K$56</definedName>
    <definedName name="Excel_BuiltIn_Print_Titles">'MI-PSO-FO-15'!#REF!</definedName>
    <definedName name="FACULTAD">'MI-PSO-FO-15'!$S$6:$S$18</definedName>
    <definedName name="OLE_LINK1" localSheetId="0">'MI-PSO-FO-15'!$A$37</definedName>
    <definedName name="_xlnm.Print_Titles" localSheetId="0">'MI-PSO-FO-15'!$1:$4</definedName>
  </definedNames>
  <calcPr calcId="152511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6" i="3" l="1"/>
  <c r="D23" i="3"/>
  <c r="D24" i="3"/>
  <c r="D25" i="3"/>
  <c r="D26" i="3"/>
  <c r="C12" i="3"/>
  <c r="X18" i="1"/>
  <c r="V18" i="1"/>
  <c r="K18" i="1" s="1"/>
  <c r="H13" i="3" s="1"/>
  <c r="F73" i="4"/>
  <c r="G26" i="3"/>
  <c r="E25" i="4" s="1"/>
  <c r="K25" i="4" s="1"/>
  <c r="G25" i="3"/>
  <c r="E24" i="4" s="1"/>
  <c r="G24" i="3"/>
  <c r="D39" i="3"/>
  <c r="D38" i="3"/>
  <c r="D37" i="3"/>
  <c r="D36" i="3"/>
  <c r="D35" i="3"/>
  <c r="D34" i="3"/>
  <c r="D33" i="3"/>
  <c r="D33" i="4" s="1"/>
  <c r="D42" i="3"/>
  <c r="D70" i="5" s="1"/>
  <c r="D41" i="3"/>
  <c r="D69" i="5" s="1"/>
  <c r="E131" i="3"/>
  <c r="E120" i="3"/>
  <c r="E113" i="3"/>
  <c r="E104" i="3"/>
  <c r="E105" i="3"/>
  <c r="E106" i="3"/>
  <c r="E107" i="3"/>
  <c r="E108" i="3"/>
  <c r="E109" i="3"/>
  <c r="E110" i="3"/>
  <c r="E111" i="3"/>
  <c r="E112" i="3"/>
  <c r="E114" i="3"/>
  <c r="E115" i="3"/>
  <c r="E116" i="3"/>
  <c r="E117" i="3"/>
  <c r="E118" i="3"/>
  <c r="E119" i="3"/>
  <c r="E121" i="3"/>
  <c r="E122" i="3"/>
  <c r="E123" i="3"/>
  <c r="E124" i="3"/>
  <c r="E125" i="3"/>
  <c r="E126" i="3"/>
  <c r="E127" i="3"/>
  <c r="E128" i="3"/>
  <c r="E129" i="3"/>
  <c r="E130" i="3"/>
  <c r="E132" i="3"/>
  <c r="E133" i="3"/>
  <c r="E134" i="3"/>
  <c r="E135" i="3"/>
  <c r="E136" i="3"/>
  <c r="E137" i="3"/>
  <c r="E138" i="3"/>
  <c r="D138" i="3"/>
  <c r="D137" i="3"/>
  <c r="D136" i="3"/>
  <c r="D135" i="3"/>
  <c r="D134" i="3"/>
  <c r="D133" i="3"/>
  <c r="D132" i="3"/>
  <c r="D131" i="3"/>
  <c r="D130" i="3"/>
  <c r="D129" i="3"/>
  <c r="D128" i="3"/>
  <c r="D127" i="3"/>
  <c r="D126" i="3"/>
  <c r="D125" i="3"/>
  <c r="D124" i="3"/>
  <c r="D123" i="3"/>
  <c r="D122" i="3"/>
  <c r="D121" i="3"/>
  <c r="D120" i="3"/>
  <c r="D119" i="3"/>
  <c r="D118" i="3"/>
  <c r="D117" i="3"/>
  <c r="D116" i="3"/>
  <c r="D115" i="3"/>
  <c r="D114" i="3"/>
  <c r="D113" i="3"/>
  <c r="D112" i="3"/>
  <c r="D111" i="3"/>
  <c r="D110" i="3"/>
  <c r="D109" i="3"/>
  <c r="D108" i="3"/>
  <c r="D107" i="3"/>
  <c r="D105" i="3"/>
  <c r="D104" i="3"/>
  <c r="D106" i="3"/>
  <c r="E101" i="3"/>
  <c r="E100" i="3"/>
  <c r="E99" i="3"/>
  <c r="E98" i="3"/>
  <c r="E97" i="3"/>
  <c r="E96" i="3"/>
  <c r="H14" i="3"/>
  <c r="C14" i="3"/>
  <c r="F13" i="3"/>
  <c r="E15" i="5" s="1"/>
  <c r="D13" i="3"/>
  <c r="G12" i="3"/>
  <c r="E12" i="3"/>
  <c r="C11" i="3"/>
  <c r="C10" i="3"/>
  <c r="C9" i="3"/>
  <c r="H8" i="3"/>
  <c r="F8" i="3"/>
  <c r="C8" i="3"/>
  <c r="F130" i="3"/>
  <c r="F132" i="3"/>
  <c r="F95" i="3"/>
  <c r="F131" i="3"/>
  <c r="G7" i="4"/>
  <c r="E7" i="5"/>
  <c r="E7" i="6"/>
  <c r="E92" i="6"/>
  <c r="E92" i="4"/>
  <c r="G92" i="4"/>
  <c r="G7" i="5"/>
  <c r="E92" i="5"/>
  <c r="C19" i="4"/>
  <c r="F18" i="6"/>
  <c r="F69" i="6"/>
  <c r="F31" i="6"/>
  <c r="F70" i="6"/>
  <c r="F18" i="5"/>
  <c r="F18" i="4"/>
  <c r="F69" i="4"/>
  <c r="F31" i="4"/>
  <c r="F70" i="4"/>
  <c r="C70" i="6"/>
  <c r="C69" i="6"/>
  <c r="C70" i="5"/>
  <c r="C69" i="5"/>
  <c r="C70" i="4"/>
  <c r="C69" i="4"/>
  <c r="E95" i="3"/>
  <c r="D101" i="3"/>
  <c r="D100" i="3"/>
  <c r="D99" i="3"/>
  <c r="D98" i="3"/>
  <c r="D97" i="3"/>
  <c r="D96" i="3"/>
  <c r="D95" i="3"/>
  <c r="E14" i="5"/>
  <c r="D13" i="4"/>
  <c r="D98" i="4"/>
  <c r="D12" i="6"/>
  <c r="D97" i="6"/>
  <c r="D11" i="6"/>
  <c r="D96" i="6"/>
  <c r="G55" i="4"/>
  <c r="E55" i="5"/>
  <c r="G54" i="4"/>
  <c r="E54" i="5"/>
  <c r="K54" i="5"/>
  <c r="K49" i="4"/>
  <c r="F112" i="3"/>
  <c r="K28" i="4"/>
  <c r="K26" i="4"/>
  <c r="F100" i="3"/>
  <c r="F98" i="3"/>
  <c r="F97" i="3"/>
  <c r="F96" i="3"/>
  <c r="D70" i="6"/>
  <c r="C67" i="6"/>
  <c r="C66" i="6"/>
  <c r="C65" i="6"/>
  <c r="C64" i="6"/>
  <c r="C63" i="6"/>
  <c r="C62" i="6"/>
  <c r="C61" i="6"/>
  <c r="C60" i="6"/>
  <c r="C59" i="6"/>
  <c r="C58" i="6"/>
  <c r="C57" i="6"/>
  <c r="C56" i="6"/>
  <c r="C55" i="6"/>
  <c r="C54" i="6"/>
  <c r="C53" i="6"/>
  <c r="C52" i="6"/>
  <c r="C51" i="6"/>
  <c r="C50" i="6"/>
  <c r="C49" i="6"/>
  <c r="C48" i="6"/>
  <c r="C47" i="6"/>
  <c r="C46" i="6"/>
  <c r="C45" i="6"/>
  <c r="C44" i="6"/>
  <c r="C43" i="6"/>
  <c r="C42" i="6"/>
  <c r="C41" i="6"/>
  <c r="C40" i="6"/>
  <c r="C39" i="6"/>
  <c r="C38" i="6"/>
  <c r="C37" i="6"/>
  <c r="C36" i="6"/>
  <c r="C35" i="6"/>
  <c r="C34" i="6"/>
  <c r="C33" i="6"/>
  <c r="C32" i="6"/>
  <c r="C28" i="6"/>
  <c r="C27" i="6"/>
  <c r="C26" i="6"/>
  <c r="C25" i="6"/>
  <c r="C24" i="6"/>
  <c r="C23" i="6"/>
  <c r="C22" i="6"/>
  <c r="C21" i="6"/>
  <c r="C20" i="6"/>
  <c r="C67" i="5"/>
  <c r="C66" i="5"/>
  <c r="C65" i="5"/>
  <c r="C64" i="5"/>
  <c r="C63" i="5"/>
  <c r="C62" i="5"/>
  <c r="C61" i="5"/>
  <c r="C60" i="5"/>
  <c r="C59" i="5"/>
  <c r="C58" i="5"/>
  <c r="C57" i="5"/>
  <c r="C56" i="5"/>
  <c r="C55" i="5"/>
  <c r="C54" i="5"/>
  <c r="C53" i="5"/>
  <c r="C52" i="5"/>
  <c r="C51" i="5"/>
  <c r="C50" i="5"/>
  <c r="C49" i="5"/>
  <c r="C48" i="5"/>
  <c r="C47" i="5"/>
  <c r="C46" i="5"/>
  <c r="C45" i="5"/>
  <c r="C44" i="5"/>
  <c r="C43" i="5"/>
  <c r="C42" i="5"/>
  <c r="C41" i="5"/>
  <c r="C40" i="5"/>
  <c r="C39" i="5"/>
  <c r="C38" i="5"/>
  <c r="C37" i="5"/>
  <c r="C36" i="5"/>
  <c r="C35" i="5"/>
  <c r="C34" i="5"/>
  <c r="C33" i="5"/>
  <c r="C32" i="5"/>
  <c r="C28" i="5"/>
  <c r="C27" i="5"/>
  <c r="C26" i="5"/>
  <c r="C25" i="5"/>
  <c r="C24" i="5"/>
  <c r="C23" i="5"/>
  <c r="C22" i="5"/>
  <c r="C21" i="5"/>
  <c r="C20" i="5"/>
  <c r="C19" i="5"/>
  <c r="F69" i="5"/>
  <c r="F31" i="5"/>
  <c r="F70" i="5"/>
  <c r="G47" i="4"/>
  <c r="E47" i="5"/>
  <c r="K47" i="5"/>
  <c r="K58" i="4"/>
  <c r="K59" i="4"/>
  <c r="G63" i="4"/>
  <c r="E63" i="5"/>
  <c r="K63" i="5"/>
  <c r="G63" i="5"/>
  <c r="E63" i="6"/>
  <c r="C20" i="4"/>
  <c r="C21" i="4"/>
  <c r="C22" i="4"/>
  <c r="C23" i="4"/>
  <c r="C24" i="4"/>
  <c r="C26" i="4"/>
  <c r="C27" i="4"/>
  <c r="C28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D21" i="5"/>
  <c r="D22" i="4"/>
  <c r="D23" i="6"/>
  <c r="D24" i="4"/>
  <c r="D25" i="4"/>
  <c r="D26" i="4"/>
  <c r="D28" i="5"/>
  <c r="E40" i="3"/>
  <c r="D10" i="6"/>
  <c r="D95" i="6"/>
  <c r="D67" i="5"/>
  <c r="D65" i="6"/>
  <c r="D63" i="5"/>
  <c r="D60" i="4"/>
  <c r="D58" i="4"/>
  <c r="D56" i="6"/>
  <c r="D54" i="6"/>
  <c r="D52" i="6"/>
  <c r="D50" i="5"/>
  <c r="D48" i="5"/>
  <c r="D46" i="6"/>
  <c r="D44" i="5"/>
  <c r="D42" i="5"/>
  <c r="D38" i="4"/>
  <c r="E36" i="4"/>
  <c r="K36" i="4"/>
  <c r="D34" i="6"/>
  <c r="D66" i="5"/>
  <c r="D64" i="5"/>
  <c r="D61" i="6"/>
  <c r="D59" i="6"/>
  <c r="D57" i="4"/>
  <c r="D55" i="6"/>
  <c r="D53" i="6"/>
  <c r="D51" i="4"/>
  <c r="D47" i="5"/>
  <c r="D45" i="4"/>
  <c r="D43" i="5"/>
  <c r="D41" i="6"/>
  <c r="D39" i="6"/>
  <c r="D37" i="6"/>
  <c r="D35" i="5"/>
  <c r="K67" i="4"/>
  <c r="G64" i="4"/>
  <c r="E64" i="5"/>
  <c r="K64" i="5"/>
  <c r="G51" i="4"/>
  <c r="E51" i="5"/>
  <c r="E37" i="4"/>
  <c r="D10" i="4"/>
  <c r="D95" i="4"/>
  <c r="D10" i="5"/>
  <c r="D95" i="5"/>
  <c r="E14" i="6"/>
  <c r="E14" i="4"/>
  <c r="E99" i="4"/>
  <c r="F125" i="3"/>
  <c r="F129" i="3"/>
  <c r="F122" i="3"/>
  <c r="E33" i="4"/>
  <c r="K33" i="4"/>
  <c r="D13" i="6"/>
  <c r="D98" i="6"/>
  <c r="F101" i="3"/>
  <c r="D11" i="4"/>
  <c r="D96" i="4"/>
  <c r="D11" i="5"/>
  <c r="D96" i="5"/>
  <c r="F133" i="3"/>
  <c r="D12" i="4"/>
  <c r="D97" i="4"/>
  <c r="D13" i="5"/>
  <c r="D98" i="5"/>
  <c r="D38" i="5"/>
  <c r="D20" i="6"/>
  <c r="D12" i="5"/>
  <c r="D97" i="5"/>
  <c r="D55" i="5"/>
  <c r="F99" i="3"/>
  <c r="D50" i="6"/>
  <c r="D58" i="5"/>
  <c r="D50" i="4"/>
  <c r="D67" i="6"/>
  <c r="E99" i="5"/>
  <c r="E99" i="6"/>
  <c r="D44" i="6"/>
  <c r="D28" i="4"/>
  <c r="K43" i="4"/>
  <c r="F135" i="3"/>
  <c r="D26" i="5"/>
  <c r="D67" i="4"/>
  <c r="D51" i="5"/>
  <c r="D53" i="5"/>
  <c r="D48" i="4"/>
  <c r="D38" i="6"/>
  <c r="D51" i="6"/>
  <c r="D63" i="4"/>
  <c r="D56" i="5"/>
  <c r="D54" i="4"/>
  <c r="D48" i="6"/>
  <c r="D52" i="5"/>
  <c r="D37" i="4"/>
  <c r="D53" i="4"/>
  <c r="D63" i="6"/>
  <c r="D56" i="4"/>
  <c r="D57" i="5"/>
  <c r="D26" i="6"/>
  <c r="D28" i="6"/>
  <c r="D61" i="5"/>
  <c r="D54" i="5"/>
  <c r="D57" i="6"/>
  <c r="D59" i="5"/>
  <c r="D59" i="4"/>
  <c r="D52" i="4"/>
  <c r="D58" i="6"/>
  <c r="D42" i="6"/>
  <c r="D44" i="4"/>
  <c r="D35" i="6"/>
  <c r="K54" i="4"/>
  <c r="K40" i="4"/>
  <c r="G40" i="4"/>
  <c r="E40" i="5"/>
  <c r="K40" i="5"/>
  <c r="G40" i="5"/>
  <c r="E40" i="6"/>
  <c r="D22" i="6"/>
  <c r="D22" i="5"/>
  <c r="D21" i="6"/>
  <c r="D46" i="4"/>
  <c r="K46" i="4"/>
  <c r="D46" i="5"/>
  <c r="D45" i="5"/>
  <c r="D45" i="6"/>
  <c r="K45" i="4"/>
  <c r="G45" i="4"/>
  <c r="E45" i="5"/>
  <c r="K45" i="5"/>
  <c r="G45" i="5"/>
  <c r="E45" i="6"/>
  <c r="K45" i="6"/>
  <c r="G45" i="6"/>
  <c r="D43" i="6"/>
  <c r="D42" i="4"/>
  <c r="K41" i="4"/>
  <c r="E39" i="4"/>
  <c r="K39" i="4"/>
  <c r="E38" i="4"/>
  <c r="K38" i="4"/>
  <c r="D37" i="5"/>
  <c r="D36" i="4"/>
  <c r="D36" i="5"/>
  <c r="D36" i="6"/>
  <c r="D35" i="4"/>
  <c r="D24" i="5"/>
  <c r="D24" i="6"/>
  <c r="D23" i="5"/>
  <c r="E23" i="4"/>
  <c r="K23" i="4" s="1"/>
  <c r="D23" i="4"/>
  <c r="E22" i="4"/>
  <c r="K22" i="4"/>
  <c r="D21" i="4"/>
  <c r="G67" i="4"/>
  <c r="E67" i="5"/>
  <c r="K67" i="5"/>
  <c r="G59" i="4"/>
  <c r="E59" i="5"/>
  <c r="K59" i="5"/>
  <c r="G59" i="5"/>
  <c r="E59" i="6"/>
  <c r="K59" i="6"/>
  <c r="G59" i="6"/>
  <c r="K63" i="4"/>
  <c r="K27" i="4"/>
  <c r="G27" i="4"/>
  <c r="E27" i="5"/>
  <c r="K55" i="4"/>
  <c r="G36" i="4"/>
  <c r="E36" i="5"/>
  <c r="K36" i="5"/>
  <c r="G61" i="4"/>
  <c r="E61" i="5"/>
  <c r="K61" i="5"/>
  <c r="K61" i="4"/>
  <c r="G65" i="4"/>
  <c r="E65" i="5"/>
  <c r="K65" i="4"/>
  <c r="K60" i="4"/>
  <c r="G60" i="4"/>
  <c r="E60" i="5"/>
  <c r="K60" i="5"/>
  <c r="K55" i="5"/>
  <c r="G55" i="5"/>
  <c r="E55" i="6"/>
  <c r="K55" i="6"/>
  <c r="K47" i="4"/>
  <c r="K64" i="4"/>
  <c r="G26" i="4"/>
  <c r="E26" i="5"/>
  <c r="K26" i="5"/>
  <c r="K51" i="5"/>
  <c r="G51" i="5"/>
  <c r="E51" i="6"/>
  <c r="K63" i="6"/>
  <c r="G63" i="6"/>
  <c r="G49" i="4"/>
  <c r="E49" i="5"/>
  <c r="G47" i="5"/>
  <c r="E47" i="6"/>
  <c r="G58" i="4"/>
  <c r="E58" i="5"/>
  <c r="D55" i="4"/>
  <c r="K53" i="4"/>
  <c r="G53" i="4"/>
  <c r="E53" i="5"/>
  <c r="K37" i="4"/>
  <c r="G37" i="4"/>
  <c r="E37" i="5"/>
  <c r="D41" i="4"/>
  <c r="D41" i="5"/>
  <c r="D47" i="4"/>
  <c r="D47" i="6"/>
  <c r="D27" i="5"/>
  <c r="D27" i="4"/>
  <c r="D27" i="6"/>
  <c r="G50" i="4"/>
  <c r="E50" i="5"/>
  <c r="K50" i="4"/>
  <c r="G54" i="5"/>
  <c r="E54" i="6"/>
  <c r="G52" i="4"/>
  <c r="E52" i="5"/>
  <c r="K52" i="4"/>
  <c r="D39" i="5"/>
  <c r="D39" i="4"/>
  <c r="K62" i="4"/>
  <c r="G62" i="4"/>
  <c r="E62" i="5"/>
  <c r="G56" i="4"/>
  <c r="E56" i="5"/>
  <c r="K56" i="4"/>
  <c r="D25" i="5"/>
  <c r="D49" i="4"/>
  <c r="D49" i="6"/>
  <c r="D49" i="5"/>
  <c r="D65" i="5"/>
  <c r="D65" i="4"/>
  <c r="G57" i="4"/>
  <c r="E57" i="5"/>
  <c r="K57" i="4"/>
  <c r="D40" i="4"/>
  <c r="D40" i="6"/>
  <c r="D40" i="5"/>
  <c r="D62" i="6"/>
  <c r="D62" i="5"/>
  <c r="D62" i="4"/>
  <c r="K48" i="4"/>
  <c r="G48" i="4"/>
  <c r="E48" i="5"/>
  <c r="G28" i="4"/>
  <c r="E28" i="5"/>
  <c r="K51" i="4"/>
  <c r="G64" i="5"/>
  <c r="E64" i="6"/>
  <c r="D25" i="6"/>
  <c r="D34" i="4"/>
  <c r="D34" i="5"/>
  <c r="D60" i="5"/>
  <c r="D60" i="6"/>
  <c r="K66" i="4"/>
  <c r="G66" i="4"/>
  <c r="E66" i="5"/>
  <c r="K44" i="4"/>
  <c r="G44" i="4"/>
  <c r="E44" i="5"/>
  <c r="K44" i="5"/>
  <c r="G44" i="5"/>
  <c r="E44" i="6"/>
  <c r="D66" i="6"/>
  <c r="D66" i="4"/>
  <c r="D43" i="4"/>
  <c r="D61" i="4"/>
  <c r="D64" i="6"/>
  <c r="D64" i="4"/>
  <c r="G7" i="6"/>
  <c r="G92" i="6"/>
  <c r="G92" i="5"/>
  <c r="F113" i="3"/>
  <c r="F124" i="3"/>
  <c r="F119" i="3"/>
  <c r="F108" i="3"/>
  <c r="F126" i="3"/>
  <c r="F128" i="3"/>
  <c r="F114" i="3"/>
  <c r="F107" i="3"/>
  <c r="F109" i="3"/>
  <c r="F123" i="3"/>
  <c r="F111" i="3"/>
  <c r="F106" i="3"/>
  <c r="F120" i="3"/>
  <c r="F118" i="3"/>
  <c r="F127" i="3"/>
  <c r="F121" i="3"/>
  <c r="F105" i="3"/>
  <c r="F117" i="3"/>
  <c r="F115" i="3"/>
  <c r="F134" i="3"/>
  <c r="F136" i="3"/>
  <c r="E35" i="4"/>
  <c r="K35" i="4"/>
  <c r="G35" i="4"/>
  <c r="E35" i="5"/>
  <c r="K35" i="5"/>
  <c r="G35" i="5"/>
  <c r="E35" i="6"/>
  <c r="F110" i="3"/>
  <c r="G33" i="4"/>
  <c r="E33" i="5"/>
  <c r="K33" i="5"/>
  <c r="G33" i="5"/>
  <c r="E33" i="6"/>
  <c r="K33" i="6"/>
  <c r="G33" i="6"/>
  <c r="D20" i="5"/>
  <c r="D20" i="4"/>
  <c r="G43" i="4"/>
  <c r="E43" i="5"/>
  <c r="K43" i="5"/>
  <c r="G43" i="5"/>
  <c r="E43" i="6"/>
  <c r="K43" i="6"/>
  <c r="G43" i="6"/>
  <c r="E69" i="4"/>
  <c r="G46" i="4"/>
  <c r="E46" i="5"/>
  <c r="K46" i="5"/>
  <c r="G46" i="5"/>
  <c r="E46" i="6"/>
  <c r="K46" i="6"/>
  <c r="G46" i="6"/>
  <c r="K42" i="4"/>
  <c r="G42" i="4"/>
  <c r="E42" i="5"/>
  <c r="K42" i="5"/>
  <c r="G42" i="5"/>
  <c r="E42" i="6"/>
  <c r="K42" i="6"/>
  <c r="G42" i="6"/>
  <c r="G41" i="4"/>
  <c r="E41" i="5"/>
  <c r="K41" i="5"/>
  <c r="G41" i="5"/>
  <c r="E41" i="6"/>
  <c r="K41" i="6"/>
  <c r="G41" i="6"/>
  <c r="G39" i="4"/>
  <c r="E39" i="5"/>
  <c r="G38" i="4"/>
  <c r="E38" i="5"/>
  <c r="K38" i="5"/>
  <c r="G38" i="5"/>
  <c r="E38" i="6"/>
  <c r="G22" i="4"/>
  <c r="E22" i="5"/>
  <c r="K22" i="5"/>
  <c r="G67" i="5"/>
  <c r="E67" i="6"/>
  <c r="K67" i="6"/>
  <c r="G67" i="6"/>
  <c r="G61" i="5"/>
  <c r="E61" i="6"/>
  <c r="K61" i="6"/>
  <c r="G61" i="6"/>
  <c r="G36" i="5"/>
  <c r="E36" i="6"/>
  <c r="K36" i="6"/>
  <c r="G36" i="6"/>
  <c r="G55" i="6"/>
  <c r="K27" i="5"/>
  <c r="G27" i="5"/>
  <c r="E27" i="6"/>
  <c r="K27" i="6"/>
  <c r="G27" i="6"/>
  <c r="G26" i="5"/>
  <c r="E26" i="6"/>
  <c r="K26" i="6"/>
  <c r="G26" i="6"/>
  <c r="G60" i="5"/>
  <c r="E60" i="6"/>
  <c r="K60" i="6"/>
  <c r="G60" i="6"/>
  <c r="K65" i="5"/>
  <c r="G65" i="5"/>
  <c r="E65" i="6"/>
  <c r="K44" i="6"/>
  <c r="G44" i="6"/>
  <c r="K64" i="6"/>
  <c r="G64" i="6"/>
  <c r="G30" i="3"/>
  <c r="K66" i="5"/>
  <c r="G66" i="5"/>
  <c r="E66" i="6"/>
  <c r="K28" i="5"/>
  <c r="G28" i="5"/>
  <c r="E28" i="6"/>
  <c r="K54" i="6"/>
  <c r="G54" i="6"/>
  <c r="K51" i="6"/>
  <c r="G51" i="6"/>
  <c r="K56" i="5"/>
  <c r="G56" i="5"/>
  <c r="E56" i="6"/>
  <c r="K58" i="5"/>
  <c r="G58" i="5"/>
  <c r="E58" i="6"/>
  <c r="K57" i="5"/>
  <c r="G57" i="5"/>
  <c r="E57" i="6"/>
  <c r="K52" i="5"/>
  <c r="G52" i="5"/>
  <c r="E52" i="6"/>
  <c r="K40" i="6"/>
  <c r="G40" i="6"/>
  <c r="K48" i="5"/>
  <c r="G48" i="5"/>
  <c r="E48" i="6"/>
  <c r="K37" i="5"/>
  <c r="G37" i="5"/>
  <c r="E37" i="6"/>
  <c r="K49" i="5"/>
  <c r="G49" i="5"/>
  <c r="E49" i="6"/>
  <c r="K62" i="5"/>
  <c r="G62" i="5"/>
  <c r="E62" i="6"/>
  <c r="K50" i="5"/>
  <c r="G50" i="5"/>
  <c r="E50" i="6"/>
  <c r="K53" i="5"/>
  <c r="G53" i="5"/>
  <c r="E53" i="6"/>
  <c r="K47" i="6"/>
  <c r="G47" i="6"/>
  <c r="F116" i="3"/>
  <c r="E34" i="4"/>
  <c r="K34" i="4"/>
  <c r="E32" i="4"/>
  <c r="K32" i="4"/>
  <c r="G32" i="4"/>
  <c r="E32" i="5"/>
  <c r="K32" i="5"/>
  <c r="G32" i="5"/>
  <c r="E32" i="6"/>
  <c r="K32" i="6"/>
  <c r="G32" i="6"/>
  <c r="G22" i="5"/>
  <c r="E22" i="6"/>
  <c r="K22" i="6"/>
  <c r="G22" i="6"/>
  <c r="K39" i="5"/>
  <c r="G39" i="5"/>
  <c r="E39" i="6"/>
  <c r="K39" i="6"/>
  <c r="G39" i="6"/>
  <c r="K65" i="6"/>
  <c r="G65" i="6"/>
  <c r="K37" i="6"/>
  <c r="G37" i="6"/>
  <c r="K58" i="6"/>
  <c r="G58" i="6"/>
  <c r="K52" i="6"/>
  <c r="G52" i="6"/>
  <c r="K57" i="6"/>
  <c r="G57" i="6"/>
  <c r="K38" i="6"/>
  <c r="G38" i="6"/>
  <c r="K56" i="6"/>
  <c r="G56" i="6"/>
  <c r="K28" i="6"/>
  <c r="G28" i="6"/>
  <c r="K49" i="6"/>
  <c r="G49" i="6"/>
  <c r="K62" i="6"/>
  <c r="G62" i="6"/>
  <c r="K66" i="6"/>
  <c r="G66" i="6"/>
  <c r="K50" i="6"/>
  <c r="G50" i="6"/>
  <c r="K48" i="6"/>
  <c r="G48" i="6"/>
  <c r="K35" i="6"/>
  <c r="G35" i="6"/>
  <c r="K53" i="6"/>
  <c r="G53" i="6"/>
  <c r="G34" i="4"/>
  <c r="E34" i="5"/>
  <c r="K34" i="5"/>
  <c r="G34" i="5"/>
  <c r="E34" i="6"/>
  <c r="K34" i="6"/>
  <c r="G34" i="6"/>
  <c r="F75" i="4"/>
  <c r="F74" i="4"/>
  <c r="F76" i="4"/>
  <c r="E70" i="4"/>
  <c r="E31" i="4"/>
  <c r="F137" i="3"/>
  <c r="F104" i="3"/>
  <c r="F138" i="3"/>
  <c r="F51" i="3"/>
  <c r="F47" i="3"/>
  <c r="F52" i="3"/>
  <c r="F50" i="3"/>
  <c r="D22" i="3" l="1"/>
  <c r="G22" i="3" s="1"/>
  <c r="E21" i="4" s="1"/>
  <c r="K21" i="4" s="1"/>
  <c r="D70" i="4"/>
  <c r="D69" i="6"/>
  <c r="G23" i="4"/>
  <c r="E23" i="5" s="1"/>
  <c r="K23" i="5" s="1"/>
  <c r="E15" i="4"/>
  <c r="E100" i="4" s="1"/>
  <c r="G99" i="4" s="1"/>
  <c r="D69" i="4"/>
  <c r="D20" i="3"/>
  <c r="G20" i="3" s="1"/>
  <c r="E19" i="4" s="1"/>
  <c r="D33" i="5"/>
  <c r="G24" i="4"/>
  <c r="E24" i="5" s="1"/>
  <c r="K24" i="5" s="1"/>
  <c r="G24" i="5" s="1"/>
  <c r="E24" i="6" s="1"/>
  <c r="K24" i="4"/>
  <c r="G25" i="4"/>
  <c r="E25" i="5" s="1"/>
  <c r="K25" i="5" s="1"/>
  <c r="G25" i="5" s="1"/>
  <c r="E25" i="6" s="1"/>
  <c r="D33" i="6"/>
  <c r="D21" i="3"/>
  <c r="G21" i="3" s="1"/>
  <c r="E20" i="4" s="1"/>
  <c r="K20" i="4" s="1"/>
  <c r="D32" i="3"/>
  <c r="D32" i="5" s="1"/>
  <c r="G21" i="4"/>
  <c r="E21" i="5" s="1"/>
  <c r="E100" i="5"/>
  <c r="G99" i="5" s="1"/>
  <c r="G14" i="5"/>
  <c r="G23" i="5"/>
  <c r="E23" i="6" s="1"/>
  <c r="E15" i="6"/>
  <c r="G14" i="4" l="1"/>
  <c r="D19" i="4"/>
  <c r="G20" i="4"/>
  <c r="E20" i="5" s="1"/>
  <c r="K20" i="5" s="1"/>
  <c r="D32" i="4"/>
  <c r="D32" i="6"/>
  <c r="D19" i="6"/>
  <c r="G18" i="3"/>
  <c r="D19" i="5"/>
  <c r="K24" i="6"/>
  <c r="G24" i="6" s="1"/>
  <c r="K25" i="6"/>
  <c r="G25" i="6" s="1"/>
  <c r="G20" i="5"/>
  <c r="E20" i="6" s="1"/>
  <c r="K21" i="5"/>
  <c r="G21" i="5"/>
  <c r="E21" i="6" s="1"/>
  <c r="K19" i="4"/>
  <c r="G19" i="4"/>
  <c r="E18" i="4"/>
  <c r="E100" i="6"/>
  <c r="G99" i="6" s="1"/>
  <c r="G14" i="6"/>
  <c r="K23" i="6"/>
  <c r="G23" i="6" s="1"/>
  <c r="G18" i="4" l="1"/>
  <c r="E19" i="5"/>
  <c r="K20" i="6"/>
  <c r="G20" i="6"/>
  <c r="K21" i="6"/>
  <c r="G21" i="6"/>
  <c r="K19" i="5" l="1"/>
  <c r="E18" i="5"/>
  <c r="G19" i="5"/>
  <c r="G69" i="4"/>
  <c r="E19" i="6" l="1"/>
  <c r="G18" i="5"/>
  <c r="E69" i="5"/>
  <c r="G70" i="4"/>
  <c r="E70" i="5" s="1"/>
  <c r="E31" i="5" l="1"/>
  <c r="G69" i="5"/>
  <c r="G19" i="6"/>
  <c r="G18" i="6" s="1"/>
  <c r="E18" i="6"/>
  <c r="K19" i="6"/>
  <c r="G31" i="4"/>
  <c r="G73" i="4" s="1"/>
  <c r="G69" i="6" l="1"/>
  <c r="G76" i="4"/>
  <c r="F76" i="5" s="1"/>
  <c r="C77" i="4"/>
  <c r="F73" i="5"/>
  <c r="C73" i="4"/>
  <c r="G74" i="4"/>
  <c r="F74" i="5" s="1"/>
  <c r="G75" i="4"/>
  <c r="F75" i="5" s="1"/>
  <c r="G70" i="5"/>
  <c r="E70" i="6" s="1"/>
  <c r="E69" i="6"/>
  <c r="E31" i="6" l="1"/>
  <c r="G31" i="5"/>
  <c r="G73" i="5" s="1"/>
  <c r="G70" i="6"/>
  <c r="G31" i="6" s="1"/>
  <c r="G73" i="6" s="1"/>
  <c r="G76" i="6" l="1"/>
  <c r="G75" i="6"/>
  <c r="G74" i="6"/>
  <c r="C77" i="6"/>
  <c r="C73" i="6"/>
  <c r="F73" i="6"/>
  <c r="G76" i="5"/>
  <c r="F76" i="6" s="1"/>
  <c r="C77" i="5"/>
  <c r="G75" i="5"/>
  <c r="F75" i="6" s="1"/>
  <c r="G74" i="5"/>
  <c r="F74" i="6" s="1"/>
  <c r="C73" i="5"/>
</calcChain>
</file>

<file path=xl/sharedStrings.xml><?xml version="1.0" encoding="utf-8"?>
<sst xmlns="http://schemas.openxmlformats.org/spreadsheetml/2006/main" count="296" uniqueCount="136">
  <si>
    <t>PROYECCION SOCIAL</t>
  </si>
  <si>
    <t>VIGENCIA:</t>
  </si>
  <si>
    <t>Facultad</t>
  </si>
  <si>
    <t>Decano (a)</t>
  </si>
  <si>
    <t>Proyecto</t>
  </si>
  <si>
    <t>Coordinador</t>
  </si>
  <si>
    <t>Código</t>
  </si>
  <si>
    <t>Descripción</t>
  </si>
  <si>
    <t>1001.1</t>
  </si>
  <si>
    <t>1001.2</t>
  </si>
  <si>
    <t>1002.1</t>
  </si>
  <si>
    <t>1002.2</t>
  </si>
  <si>
    <t>1007.1</t>
  </si>
  <si>
    <t>1007.2</t>
  </si>
  <si>
    <t>1008.1</t>
  </si>
  <si>
    <t>1008.2</t>
  </si>
  <si>
    <t>2001.1</t>
  </si>
  <si>
    <t>2001.2</t>
  </si>
  <si>
    <t>2019.1</t>
  </si>
  <si>
    <t>2019.2</t>
  </si>
  <si>
    <t>2020.1</t>
  </si>
  <si>
    <t>2020.2</t>
  </si>
  <si>
    <t>Fecha programada para el inicio de las actividades del proyecto</t>
  </si>
  <si>
    <t>Duración</t>
  </si>
  <si>
    <t>Fecha programada para la terminación de las actividades del proyecto</t>
  </si>
  <si>
    <t>A. INGRESOS DEL PROYECTO</t>
  </si>
  <si>
    <t>TOTAL</t>
  </si>
  <si>
    <t>Valor</t>
  </si>
  <si>
    <t>B. EGRESOS DEL PROYECTO</t>
  </si>
  <si>
    <t>C. DISTRIBUCION DE EXCEDENTES</t>
  </si>
  <si>
    <t>EXCEDENTES GENERADOS POR LA EJECUCION DEL PROYECTO</t>
  </si>
  <si>
    <t>RECURSOS GENERADOS PARA DISTRIBUCION DE INCENTIVOS</t>
  </si>
  <si>
    <t>RECURSOS DESTINADOS A FINANCIAR PLAN DE DESARROLLO DE LA FACULTAD</t>
  </si>
  <si>
    <t>RECURSOS DESTINADOS A FINANCIAR PLAN DE DESARROLLO INSTITUCIONAL</t>
  </si>
  <si>
    <t>El presente Presupuesto del Proyecto Genera excedentes por encima de lo establecido para ser reconocido como solidario y por lo tanto debe ser gestionado a través de la Oficina de Fondos Especiales</t>
  </si>
  <si>
    <t>El presente Presupuesto del Proyecto genera excedentes por debajo de lo establecido en los Acuerdos de Fondos Especiales y por tanto debe Gestionarse a través de la Vicerrectoría de Investigación y Proyección Social como un Proyecto Solidario.</t>
  </si>
  <si>
    <t>Ingreso Presup</t>
  </si>
  <si>
    <t>Adición/Modif</t>
  </si>
  <si>
    <t>Ingreso Ajustado</t>
  </si>
  <si>
    <t>Egreso Presup</t>
  </si>
  <si>
    <t>Egreso Ajustado</t>
  </si>
  <si>
    <t>% Ajustado</t>
  </si>
  <si>
    <t>Montos Presup</t>
  </si>
  <si>
    <t>Monto Ajustado</t>
  </si>
  <si>
    <t>FIRMA DECANO                                                                                                                                                      FIRMA COORDINADOR</t>
  </si>
  <si>
    <t>Sustentación a las modificaciones al Presupuesto</t>
  </si>
  <si>
    <t>MI-PSO-FO-02</t>
  </si>
  <si>
    <t>VERSIÓN:</t>
  </si>
  <si>
    <t>CODIGO</t>
  </si>
  <si>
    <r>
      <rPr>
        <b/>
        <sz val="12"/>
        <color indexed="8"/>
        <rFont val="Arial"/>
        <family val="2"/>
      </rPr>
      <t>PRIMERA MODIFICACIÓN PRESUPUESTAL</t>
    </r>
    <r>
      <rPr>
        <b/>
        <sz val="11"/>
        <color indexed="8"/>
        <rFont val="Arial"/>
        <family val="2"/>
      </rPr>
      <t xml:space="preserve">
</t>
    </r>
    <r>
      <rPr>
        <b/>
        <sz val="10"/>
        <color indexed="8"/>
        <rFont val="Arial"/>
        <family val="2"/>
      </rPr>
      <t>INFORMACION GENERAL DEL PROYECTO</t>
    </r>
  </si>
  <si>
    <r>
      <rPr>
        <b/>
        <sz val="12"/>
        <color indexed="8"/>
        <rFont val="Arial"/>
        <family val="2"/>
      </rPr>
      <t>PRIMERA SUSTENTACION MODIFICACIÓN PRESUPUESTAL</t>
    </r>
    <r>
      <rPr>
        <b/>
        <sz val="11"/>
        <color indexed="8"/>
        <rFont val="Arial"/>
        <family val="2"/>
      </rPr>
      <t xml:space="preserve">
</t>
    </r>
    <r>
      <rPr>
        <b/>
        <sz val="10"/>
        <color indexed="8"/>
        <rFont val="Arial"/>
        <family val="2"/>
      </rPr>
      <t>INFORMACION GENERAL DEL PROYECTO</t>
    </r>
  </si>
  <si>
    <r>
      <rPr>
        <b/>
        <sz val="12"/>
        <color indexed="8"/>
        <rFont val="Arial"/>
        <family val="2"/>
      </rPr>
      <t>SEGUNDA MODIFICACIÓN PRESUPUESTAL</t>
    </r>
    <r>
      <rPr>
        <b/>
        <sz val="11"/>
        <color indexed="8"/>
        <rFont val="Arial"/>
        <family val="2"/>
      </rPr>
      <t xml:space="preserve">
</t>
    </r>
    <r>
      <rPr>
        <b/>
        <sz val="10"/>
        <color indexed="8"/>
        <rFont val="Arial"/>
        <family val="2"/>
      </rPr>
      <t>INFORMACION GENERAL DEL PROYECTO</t>
    </r>
  </si>
  <si>
    <r>
      <rPr>
        <b/>
        <sz val="12"/>
        <color indexed="8"/>
        <rFont val="Arial"/>
        <family val="2"/>
      </rPr>
      <t>SEGUNDA SUSTENTACION MODIFICACIÓN PRESUPUESTAL</t>
    </r>
    <r>
      <rPr>
        <b/>
        <sz val="11"/>
        <color indexed="8"/>
        <rFont val="Arial"/>
        <family val="2"/>
      </rPr>
      <t xml:space="preserve">
</t>
    </r>
    <r>
      <rPr>
        <b/>
        <sz val="10"/>
        <color indexed="8"/>
        <rFont val="Arial"/>
        <family val="2"/>
      </rPr>
      <t>INFORMACION GENERAL DEL PROYECTO</t>
    </r>
  </si>
  <si>
    <r>
      <rPr>
        <b/>
        <sz val="12"/>
        <color indexed="8"/>
        <rFont val="Arial"/>
        <family val="2"/>
      </rPr>
      <t>TERCERA MODIFICACIÓN PRESUPUESTAL</t>
    </r>
    <r>
      <rPr>
        <b/>
        <sz val="11"/>
        <color indexed="8"/>
        <rFont val="Arial"/>
        <family val="2"/>
      </rPr>
      <t xml:space="preserve">
</t>
    </r>
    <r>
      <rPr>
        <b/>
        <sz val="10"/>
        <color indexed="8"/>
        <rFont val="Arial"/>
        <family val="2"/>
      </rPr>
      <t>INFORMACION GENERAL DEL PROYECTO</t>
    </r>
  </si>
  <si>
    <r>
      <rPr>
        <b/>
        <sz val="12"/>
        <color indexed="8"/>
        <rFont val="Arial"/>
        <family val="2"/>
      </rPr>
      <t>TERCERA SUSTENTACION MODIFICACIÓN PRESUPUESTAL</t>
    </r>
    <r>
      <rPr>
        <b/>
        <sz val="11"/>
        <color indexed="8"/>
        <rFont val="Arial"/>
        <family val="2"/>
      </rPr>
      <t xml:space="preserve">
</t>
    </r>
    <r>
      <rPr>
        <b/>
        <sz val="10"/>
        <color indexed="8"/>
        <rFont val="Arial"/>
        <family val="2"/>
      </rPr>
      <t>INFORMACION GENERAL DEL PROYECTO</t>
    </r>
  </si>
  <si>
    <t>FIRMA DECANO (A)                                                                                                                                        FIRMA COORDINADOR (A)</t>
  </si>
  <si>
    <t>FIRMA DECANO (A)                                                                                                                                                      FIRMA COORDINADOR (A)</t>
  </si>
  <si>
    <t>FIRMA DECANO (A)                                                                                                                                                     FIRMA COORDINADOR (A)</t>
  </si>
  <si>
    <t>FIRMA DECANO (A)                                                                                                                                       FIRMA COORDINADOR (A)</t>
  </si>
  <si>
    <t>PRESUPUESTO PROYECTOS O ACTIVIDADES DE PROYECCION SOCIAL</t>
  </si>
  <si>
    <t>VERSIÓN: 6</t>
  </si>
  <si>
    <t xml:space="preserve">ADMINISTRACION CENTRAL  </t>
  </si>
  <si>
    <t>FACULTAD</t>
  </si>
  <si>
    <t xml:space="preserve">INCENTIVOS COORDINADOR </t>
  </si>
  <si>
    <t>B. COSTOS DEL PROYECTO</t>
  </si>
  <si>
    <t>Tipo de Proyecto</t>
  </si>
  <si>
    <t>Fecha</t>
  </si>
  <si>
    <t>Acto Administrativo</t>
  </si>
  <si>
    <t>Justificacion</t>
  </si>
  <si>
    <t>Nombre del Proyecto</t>
  </si>
  <si>
    <t xml:space="preserve">Objeto  </t>
  </si>
  <si>
    <t>N° Modificación</t>
  </si>
  <si>
    <t>Coordinador Asignado</t>
  </si>
  <si>
    <t>E-Mail del Proyecto</t>
  </si>
  <si>
    <t>N° Cedula</t>
  </si>
  <si>
    <t xml:space="preserve">N° Celular </t>
  </si>
  <si>
    <t>E-Mail Coordinador</t>
  </si>
  <si>
    <t>N° Telefonico/Ext.</t>
  </si>
  <si>
    <t xml:space="preserve">Fecha de Inicio </t>
  </si>
  <si>
    <t xml:space="preserve">Fecha Terminación </t>
  </si>
  <si>
    <t xml:space="preserve">Duración </t>
  </si>
  <si>
    <t>Tiempo de ejecución D/M/A</t>
  </si>
  <si>
    <t>N° Cuenta Banco</t>
  </si>
  <si>
    <t>III – COSTOS DEL PROYECTO</t>
  </si>
  <si>
    <t>I. INFORMACION GENERAL DEL PROYECTO</t>
  </si>
  <si>
    <t>?</t>
  </si>
  <si>
    <t xml:space="preserve">PRESUPUESTO INGRESOS Y COSTOS PROYECTOS DE FONDOS ESPECIALES </t>
  </si>
  <si>
    <t>Rubro</t>
  </si>
  <si>
    <t>INGRESOS</t>
  </si>
  <si>
    <t>COSTOS</t>
  </si>
  <si>
    <t>EXCEDENTES GENERADOS POR LA EJECUCION DEL PROYECTO (10% VENTA DE SERVICIOS / 20% POSGRADOS)</t>
  </si>
  <si>
    <t>Firma Coordinador(a)</t>
  </si>
  <si>
    <t>Firma Decano(a)</t>
  </si>
  <si>
    <t>DESTINO</t>
  </si>
  <si>
    <t>VALOR</t>
  </si>
  <si>
    <t xml:space="preserve">TOTAL EXCEDENTES GENERADOS POR LA EJECUCION DEL PROYECTO </t>
  </si>
  <si>
    <t>RUBRO</t>
  </si>
  <si>
    <t>Días</t>
  </si>
  <si>
    <t>Meses</t>
  </si>
  <si>
    <t>UNIVERSIDAD SURCOLOMBIANA</t>
  </si>
  <si>
    <t>VIGENCIA</t>
  </si>
  <si>
    <t>Neiva</t>
  </si>
  <si>
    <t>La Plata</t>
  </si>
  <si>
    <t>Otros Convenios</t>
  </si>
  <si>
    <t>CIENCIAS EXACTAS Y NATURALES</t>
  </si>
  <si>
    <t>CIENCIAS SOCIALES Y HUMANAS</t>
  </si>
  <si>
    <t>ECONÓMIA Y ADMINISTRACIÓN</t>
  </si>
  <si>
    <t>EDUCACIÓN</t>
  </si>
  <si>
    <t>INGENIERIA</t>
  </si>
  <si>
    <t>SALUD</t>
  </si>
  <si>
    <t>Pitalito</t>
  </si>
  <si>
    <t>CONVENIOS O CONTRATOS INTERADMINISTRATIVOS DE COOPERACION ACADEMICA</t>
  </si>
  <si>
    <t>Sede Actividad</t>
  </si>
  <si>
    <t>Programa o Actividad</t>
  </si>
  <si>
    <t>E-Mail del Programa o Actividad</t>
  </si>
  <si>
    <t>Firma Ordenador(a) del Gasto Facultad</t>
  </si>
  <si>
    <t>Acta de aprobación Consejo Facultad</t>
  </si>
  <si>
    <t>Fecha Aprobación</t>
  </si>
  <si>
    <t xml:space="preserve">INFORMACION GENERAL </t>
  </si>
  <si>
    <t>Firmado en la Ciudad de___________________ el __________ del mes de _________________________ del año ______________</t>
  </si>
  <si>
    <t xml:space="preserve">Excedentes Recibidos: </t>
  </si>
  <si>
    <t xml:space="preserve">N° Registro Calificado </t>
  </si>
  <si>
    <t>Nombre ordenador(a) del Gasto Facultad</t>
  </si>
  <si>
    <t>MI-PSO-FO-15</t>
  </si>
  <si>
    <t>Vigilada Mineducación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Surcolombiana.</t>
  </si>
  <si>
    <t>PROYECCIÓN SOCIAL Y PROYECTOS ESPECIALES</t>
  </si>
  <si>
    <t>PÁGINA</t>
  </si>
  <si>
    <t>1 DE 1</t>
  </si>
  <si>
    <t>N° Telefónico/Ext.</t>
  </si>
  <si>
    <t>N° Resolución Ordenación del Gasto</t>
  </si>
  <si>
    <t>Fecha Liquidación:</t>
  </si>
  <si>
    <t>Nota: Los excedentes generados, serán distribuidos en un 50% para libre destinación por parte de la administración central de la Universidad Surcolombiana y 50% para inversión en el Plan de Acción de la Facultad (Parágrafo 2°, Articulo 7° del Acuerdo 055 de 11/11/2016 del Consejo Superior Universitario).</t>
  </si>
  <si>
    <t>Garzón</t>
  </si>
  <si>
    <t>Justificación</t>
  </si>
  <si>
    <t>CÓDIGO</t>
  </si>
  <si>
    <t>VERSIÓN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</si>
</sst>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(&quot;$&quot;\ * #,##0.00_);_(&quot;$&quot;\ * \(#,##0.00\);_(&quot;$&quot;\ * &quot;-&quot;??_);_(@_)"/>
    <numFmt numFmtId="164" formatCode="dd/mm/yy"/>
    <numFmt numFmtId="165" formatCode="&quot;$ &quot;#,##0\ ;[Red]&quot;($ &quot;#,##0\)"/>
    <numFmt numFmtId="166" formatCode="[$$-240A]#,##0;[Red]\([$$-240A]#,##0\)"/>
    <numFmt numFmtId="167" formatCode="_(&quot;$&quot;\ * #,##0_);_(&quot;$&quot;\ * \(#,##0\);_(&quot;$&quot;\ * &quot;-&quot;??_);_(@_)"/>
  </numFmts>
  <fonts count="41" x14ac:knownFonts="1"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indexed="8"/>
      <name val="Calibri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b/>
      <sz val="12"/>
      <color indexed="8"/>
      <name val="Calibri"/>
      <family val="2"/>
    </font>
    <font>
      <b/>
      <sz val="11"/>
      <color indexed="8"/>
      <name val="Calibri"/>
      <family val="2"/>
    </font>
    <font>
      <b/>
      <i/>
      <sz val="11"/>
      <color indexed="8"/>
      <name val="Calibri"/>
      <family val="2"/>
    </font>
    <font>
      <i/>
      <sz val="11"/>
      <color indexed="8"/>
      <name val="Calibri"/>
      <family val="2"/>
    </font>
    <font>
      <sz val="11"/>
      <color indexed="8"/>
      <name val="Calibri"/>
      <family val="2"/>
    </font>
    <font>
      <b/>
      <sz val="10.5"/>
      <color indexed="8"/>
      <name val="Arial"/>
      <family val="2"/>
    </font>
    <font>
      <b/>
      <sz val="10"/>
      <color indexed="8"/>
      <name val="Arial"/>
      <family val="2"/>
    </font>
    <font>
      <b/>
      <sz val="11"/>
      <color indexed="8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2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Calibri"/>
      <family val="2"/>
    </font>
    <font>
      <b/>
      <sz val="12"/>
      <name val="Arial"/>
      <family val="2"/>
    </font>
    <font>
      <sz val="11"/>
      <name val="Calibri"/>
      <family val="2"/>
    </font>
    <font>
      <b/>
      <sz val="11"/>
      <name val="Calibri"/>
      <family val="2"/>
    </font>
    <font>
      <b/>
      <sz val="12"/>
      <name val="Calibri"/>
      <family val="2"/>
    </font>
    <font>
      <i/>
      <sz val="11"/>
      <name val="Calibri"/>
      <family val="2"/>
    </font>
    <font>
      <i/>
      <sz val="12"/>
      <name val="Calibri"/>
      <family val="2"/>
    </font>
    <font>
      <b/>
      <sz val="12"/>
      <color theme="1"/>
      <name val="Calibri"/>
      <family val="2"/>
      <scheme val="minor"/>
    </font>
    <font>
      <sz val="12"/>
      <color rgb="FFFF0000"/>
      <name val="Calibri"/>
      <family val="2"/>
    </font>
    <font>
      <sz val="11"/>
      <color rgb="FF9C0006"/>
      <name val="Calibri"/>
      <family val="2"/>
      <scheme val="minor"/>
    </font>
    <font>
      <b/>
      <sz val="12"/>
      <color theme="0"/>
      <name val="Arial"/>
      <family val="2"/>
    </font>
    <font>
      <sz val="12"/>
      <color rgb="FFFF0000"/>
      <name val="Arial"/>
      <family val="2"/>
    </font>
    <font>
      <sz val="12"/>
      <name val="Arial"/>
      <family val="2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9C0006"/>
      <name val="Arial"/>
      <family val="2"/>
    </font>
    <font>
      <sz val="10"/>
      <color theme="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3" tint="0.79998168889431442"/>
        <bgColor indexed="26"/>
      </patternFill>
    </fill>
    <fill>
      <patternFill patternType="solid">
        <fgColor rgb="FFFF6699"/>
        <bgColor indexed="64"/>
      </patternFill>
    </fill>
    <fill>
      <patternFill patternType="solid">
        <fgColor rgb="FFFF6699"/>
        <bgColor indexed="26"/>
      </patternFill>
    </fill>
    <fill>
      <patternFill patternType="solid">
        <fgColor theme="5" tint="0.59999389629810485"/>
        <bgColor indexed="65"/>
      </patternFill>
    </fill>
    <fill>
      <patternFill patternType="solid">
        <fgColor rgb="FFFFC7CE"/>
      </patternFill>
    </fill>
    <fill>
      <patternFill patternType="solid">
        <fgColor rgb="FFAD142E"/>
        <bgColor indexed="64"/>
      </patternFill>
    </fill>
    <fill>
      <patternFill patternType="solid">
        <fgColor theme="0"/>
        <bgColor indexed="64"/>
      </patternFill>
    </fill>
  </fills>
  <borders count="38">
    <border>
      <left/>
      <right/>
      <top/>
      <bottom/>
      <diagonal/>
    </border>
    <border>
      <left style="hair">
        <color indexed="8"/>
      </left>
      <right/>
      <top style="hair">
        <color indexed="8"/>
      </top>
      <bottom/>
      <diagonal/>
    </border>
    <border>
      <left/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/>
      <top/>
      <bottom/>
      <diagonal/>
    </border>
    <border>
      <left/>
      <right style="hair">
        <color indexed="8"/>
      </right>
      <top/>
      <bottom/>
      <diagonal/>
    </border>
    <border>
      <left style="hair">
        <color indexed="8"/>
      </left>
      <right/>
      <top/>
      <bottom style="hair">
        <color indexed="8"/>
      </bottom>
      <diagonal/>
    </border>
    <border>
      <left/>
      <right style="hair">
        <color indexed="8"/>
      </right>
      <top/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8"/>
      </right>
      <top style="thin">
        <color indexed="64"/>
      </top>
      <bottom/>
      <diagonal/>
    </border>
    <border>
      <left/>
      <right style="hair">
        <color indexed="8"/>
      </right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AD142E"/>
      </left>
      <right style="thin">
        <color rgb="FFAD142E"/>
      </right>
      <top style="thin">
        <color rgb="FFAD142E"/>
      </top>
      <bottom style="thin">
        <color rgb="FFAD142E"/>
      </bottom>
      <diagonal/>
    </border>
    <border>
      <left style="thin">
        <color rgb="FFAD142E"/>
      </left>
      <right/>
      <top style="thin">
        <color rgb="FFAD142E"/>
      </top>
      <bottom/>
      <diagonal/>
    </border>
    <border>
      <left/>
      <right style="thin">
        <color rgb="FFAD142E"/>
      </right>
      <top style="thin">
        <color rgb="FFAD142E"/>
      </top>
      <bottom/>
      <diagonal/>
    </border>
    <border>
      <left style="thin">
        <color rgb="FFAD142E"/>
      </left>
      <right/>
      <top style="thin">
        <color rgb="FFAD142E"/>
      </top>
      <bottom style="thin">
        <color rgb="FFAD142E"/>
      </bottom>
      <diagonal/>
    </border>
    <border>
      <left/>
      <right style="thin">
        <color rgb="FFAD142E"/>
      </right>
      <top style="thin">
        <color rgb="FFAD142E"/>
      </top>
      <bottom style="thin">
        <color rgb="FFAD142E"/>
      </bottom>
      <diagonal/>
    </border>
    <border>
      <left/>
      <right/>
      <top style="thin">
        <color rgb="FFAD142E"/>
      </top>
      <bottom style="thin">
        <color rgb="FFAD142E"/>
      </bottom>
      <diagonal/>
    </border>
    <border>
      <left/>
      <right/>
      <top style="thin">
        <color rgb="FFAD142E"/>
      </top>
      <bottom/>
      <diagonal/>
    </border>
    <border>
      <left/>
      <right style="thin">
        <color rgb="FFAD142E"/>
      </right>
      <top/>
      <bottom/>
      <diagonal/>
    </border>
    <border>
      <left/>
      <right/>
      <top/>
      <bottom style="thin">
        <color rgb="FFAD142E"/>
      </bottom>
      <diagonal/>
    </border>
    <border>
      <left/>
      <right style="thin">
        <color rgb="FFAD142E"/>
      </right>
      <top/>
      <bottom style="thin">
        <color rgb="FFAD142E"/>
      </bottom>
      <diagonal/>
    </border>
  </borders>
  <cellStyleXfs count="6">
    <xf numFmtId="0" fontId="0" fillId="0" borderId="0"/>
    <xf numFmtId="44" fontId="4" fillId="0" borderId="0" applyFill="0" applyBorder="0" applyAlignment="0" applyProtection="0"/>
    <xf numFmtId="0" fontId="12" fillId="2" borderId="26" applyNumberFormat="0" applyFont="0" applyAlignment="0" applyProtection="0"/>
    <xf numFmtId="9" fontId="12" fillId="0" borderId="0" applyFont="0" applyFill="0" applyBorder="0" applyAlignment="0" applyProtection="0"/>
    <xf numFmtId="0" fontId="3" fillId="6" borderId="0" applyNumberFormat="0" applyBorder="0" applyAlignment="0" applyProtection="0"/>
    <xf numFmtId="0" fontId="30" fillId="7" borderId="0" applyNumberFormat="0" applyBorder="0" applyAlignment="0" applyProtection="0"/>
  </cellStyleXfs>
  <cellXfs count="319">
    <xf numFmtId="0" fontId="0" fillId="0" borderId="0" xfId="0"/>
    <xf numFmtId="0" fontId="5" fillId="0" borderId="0" xfId="0" applyFont="1"/>
    <xf numFmtId="0" fontId="5" fillId="0" borderId="0" xfId="0" applyFont="1" applyAlignment="1">
      <alignment horizontal="center"/>
    </xf>
    <xf numFmtId="0" fontId="5" fillId="0" borderId="1" xfId="0" applyFont="1" applyBorder="1"/>
    <xf numFmtId="0" fontId="5" fillId="0" borderId="2" xfId="0" applyFont="1" applyBorder="1"/>
    <xf numFmtId="0" fontId="5" fillId="0" borderId="3" xfId="0" applyFont="1" applyBorder="1"/>
    <xf numFmtId="0" fontId="5" fillId="0" borderId="4" xfId="0" applyFont="1" applyBorder="1"/>
    <xf numFmtId="0" fontId="0" fillId="0" borderId="0" xfId="0" applyAlignment="1">
      <alignment horizontal="center"/>
    </xf>
    <xf numFmtId="0" fontId="5" fillId="0" borderId="0" xfId="0" applyFont="1" applyAlignment="1">
      <alignment horizontal="justify" vertical="center"/>
    </xf>
    <xf numFmtId="0" fontId="5" fillId="0" borderId="0" xfId="0" applyFont="1" applyAlignment="1">
      <alignment horizontal="justify"/>
    </xf>
    <xf numFmtId="0" fontId="11" fillId="0" borderId="0" xfId="0" applyFont="1"/>
    <xf numFmtId="0" fontId="5" fillId="0" borderId="5" xfId="0" applyFont="1" applyBorder="1"/>
    <xf numFmtId="0" fontId="5" fillId="0" borderId="6" xfId="0" applyFont="1" applyBorder="1"/>
    <xf numFmtId="0" fontId="5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11" fillId="0" borderId="7" xfId="0" applyFont="1" applyBorder="1"/>
    <xf numFmtId="0" fontId="0" fillId="0" borderId="8" xfId="0" applyBorder="1"/>
    <xf numFmtId="0" fontId="5" fillId="0" borderId="8" xfId="0" applyFont="1" applyBorder="1"/>
    <xf numFmtId="0" fontId="5" fillId="0" borderId="9" xfId="0" applyFont="1" applyBorder="1"/>
    <xf numFmtId="0" fontId="0" fillId="0" borderId="10" xfId="0" applyBorder="1"/>
    <xf numFmtId="0" fontId="5" fillId="0" borderId="10" xfId="0" applyFont="1" applyBorder="1"/>
    <xf numFmtId="0" fontId="5" fillId="0" borderId="11" xfId="0" applyFont="1" applyBorder="1"/>
    <xf numFmtId="0" fontId="5" fillId="0" borderId="12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0" xfId="0" applyFont="1" applyAlignment="1">
      <alignment horizontal="left" vertical="center"/>
    </xf>
    <xf numFmtId="166" fontId="5" fillId="0" borderId="0" xfId="0" applyNumberFormat="1" applyFont="1"/>
    <xf numFmtId="166" fontId="0" fillId="0" borderId="0" xfId="0" applyNumberFormat="1" applyAlignment="1">
      <alignment horizontal="center"/>
    </xf>
    <xf numFmtId="0" fontId="5" fillId="0" borderId="12" xfId="0" applyFont="1" applyBorder="1" applyAlignment="1">
      <alignment horizontal="left" vertical="center"/>
    </xf>
    <xf numFmtId="0" fontId="5" fillId="0" borderId="13" xfId="0" applyFont="1" applyBorder="1" applyAlignment="1">
      <alignment horizontal="left" vertical="center"/>
    </xf>
    <xf numFmtId="166" fontId="5" fillId="0" borderId="0" xfId="0" applyNumberFormat="1" applyFont="1" applyAlignment="1">
      <alignment horizontal="center"/>
    </xf>
    <xf numFmtId="0" fontId="5" fillId="0" borderId="14" xfId="0" applyFont="1" applyBorder="1"/>
    <xf numFmtId="0" fontId="5" fillId="0" borderId="14" xfId="0" applyFont="1" applyBorder="1" applyAlignment="1">
      <alignment horizontal="center"/>
    </xf>
    <xf numFmtId="0" fontId="5" fillId="0" borderId="15" xfId="0" applyFont="1" applyBorder="1"/>
    <xf numFmtId="0" fontId="5" fillId="0" borderId="16" xfId="0" applyFont="1" applyBorder="1"/>
    <xf numFmtId="0" fontId="11" fillId="0" borderId="17" xfId="0" applyFont="1" applyBorder="1"/>
    <xf numFmtId="0" fontId="0" fillId="0" borderId="17" xfId="0" applyBorder="1"/>
    <xf numFmtId="0" fontId="5" fillId="0" borderId="17" xfId="0" applyFont="1" applyBorder="1" applyAlignment="1">
      <alignment horizontal="justify" vertical="center"/>
    </xf>
    <xf numFmtId="0" fontId="5" fillId="0" borderId="17" xfId="0" applyFont="1" applyBorder="1" applyAlignment="1">
      <alignment horizontal="justify"/>
    </xf>
    <xf numFmtId="0" fontId="5" fillId="0" borderId="18" xfId="0" applyFont="1" applyBorder="1"/>
    <xf numFmtId="0" fontId="6" fillId="0" borderId="8" xfId="0" applyFont="1" applyBorder="1"/>
    <xf numFmtId="0" fontId="5" fillId="0" borderId="18" xfId="0" applyFont="1" applyBorder="1" applyAlignment="1">
      <alignment horizontal="left" vertical="center"/>
    </xf>
    <xf numFmtId="0" fontId="5" fillId="0" borderId="8" xfId="0" applyFont="1" applyBorder="1" applyAlignment="1">
      <alignment horizontal="left" vertical="center"/>
    </xf>
    <xf numFmtId="0" fontId="5" fillId="0" borderId="15" xfId="0" applyFont="1" applyBorder="1" applyAlignment="1">
      <alignment horizontal="left" vertical="center"/>
    </xf>
    <xf numFmtId="0" fontId="5" fillId="0" borderId="10" xfId="0" applyFont="1" applyBorder="1" applyAlignment="1">
      <alignment horizontal="left" vertical="center"/>
    </xf>
    <xf numFmtId="164" fontId="5" fillId="2" borderId="19" xfId="2" applyNumberFormat="1" applyFont="1" applyBorder="1" applyAlignment="1">
      <alignment horizontal="center"/>
    </xf>
    <xf numFmtId="0" fontId="5" fillId="3" borderId="13" xfId="0" applyFont="1" applyFill="1" applyBorder="1" applyAlignment="1">
      <alignment horizontal="center"/>
    </xf>
    <xf numFmtId="0" fontId="5" fillId="3" borderId="8" xfId="0" applyFont="1" applyFill="1" applyBorder="1" applyAlignment="1">
      <alignment horizontal="left" vertical="center"/>
    </xf>
    <xf numFmtId="0" fontId="5" fillId="3" borderId="21" xfId="0" applyFont="1" applyFill="1" applyBorder="1" applyAlignment="1">
      <alignment horizontal="center"/>
    </xf>
    <xf numFmtId="0" fontId="5" fillId="3" borderId="9" xfId="0" applyFont="1" applyFill="1" applyBorder="1" applyAlignment="1">
      <alignment horizontal="left" vertical="center"/>
    </xf>
    <xf numFmtId="0" fontId="5" fillId="3" borderId="13" xfId="0" applyFont="1" applyFill="1" applyBorder="1" applyAlignment="1">
      <alignment horizontal="left" vertical="center"/>
    </xf>
    <xf numFmtId="0" fontId="5" fillId="3" borderId="21" xfId="0" applyFont="1" applyFill="1" applyBorder="1" applyAlignment="1">
      <alignment horizontal="left" vertical="center"/>
    </xf>
    <xf numFmtId="167" fontId="4" fillId="0" borderId="12" xfId="1" applyNumberFormat="1" applyBorder="1"/>
    <xf numFmtId="167" fontId="4" fillId="3" borderId="13" xfId="1" applyNumberFormat="1" applyFill="1" applyBorder="1"/>
    <xf numFmtId="167" fontId="4" fillId="0" borderId="13" xfId="1" applyNumberFormat="1" applyBorder="1"/>
    <xf numFmtId="167" fontId="4" fillId="3" borderId="21" xfId="1" applyNumberFormat="1" applyFill="1" applyBorder="1"/>
    <xf numFmtId="167" fontId="4" fillId="0" borderId="8" xfId="1" applyNumberFormat="1" applyBorder="1"/>
    <xf numFmtId="167" fontId="4" fillId="3" borderId="8" xfId="1" applyNumberFormat="1" applyFill="1" applyBorder="1"/>
    <xf numFmtId="167" fontId="4" fillId="3" borderId="9" xfId="1" applyNumberFormat="1" applyFill="1" applyBorder="1"/>
    <xf numFmtId="0" fontId="5" fillId="3" borderId="10" xfId="0" applyFont="1" applyFill="1" applyBorder="1" applyAlignment="1">
      <alignment horizontal="left" vertical="center"/>
    </xf>
    <xf numFmtId="0" fontId="5" fillId="3" borderId="11" xfId="0" applyFont="1" applyFill="1" applyBorder="1" applyAlignment="1">
      <alignment horizontal="left" vertical="center"/>
    </xf>
    <xf numFmtId="167" fontId="4" fillId="0" borderId="18" xfId="1" applyNumberFormat="1" applyBorder="1"/>
    <xf numFmtId="0" fontId="13" fillId="0" borderId="27" xfId="0" applyFont="1" applyBorder="1" applyAlignment="1">
      <alignment horizontal="center" vertical="center" wrapText="1"/>
    </xf>
    <xf numFmtId="0" fontId="13" fillId="4" borderId="27" xfId="0" applyFont="1" applyFill="1" applyBorder="1" applyAlignment="1">
      <alignment horizontal="center" vertical="center" wrapText="1"/>
    </xf>
    <xf numFmtId="0" fontId="8" fillId="5" borderId="19" xfId="0" applyFont="1" applyFill="1" applyBorder="1" applyAlignment="1">
      <alignment horizontal="center"/>
    </xf>
    <xf numFmtId="0" fontId="8" fillId="5" borderId="19" xfId="0" applyFont="1" applyFill="1" applyBorder="1" applyAlignment="1">
      <alignment horizontal="left"/>
    </xf>
    <xf numFmtId="167" fontId="18" fillId="5" borderId="19" xfId="1" applyNumberFormat="1" applyFont="1" applyFill="1" applyBorder="1"/>
    <xf numFmtId="9" fontId="8" fillId="5" borderId="19" xfId="0" applyNumberFormat="1" applyFont="1" applyFill="1" applyBorder="1" applyAlignment="1">
      <alignment horizontal="center"/>
    </xf>
    <xf numFmtId="0" fontId="10" fillId="5" borderId="19" xfId="0" applyFont="1" applyFill="1" applyBorder="1" applyAlignment="1">
      <alignment horizontal="center"/>
    </xf>
    <xf numFmtId="0" fontId="10" fillId="5" borderId="12" xfId="0" applyFont="1" applyFill="1" applyBorder="1" applyAlignment="1">
      <alignment horizontal="center"/>
    </xf>
    <xf numFmtId="167" fontId="18" fillId="5" borderId="19" xfId="1" applyNumberFormat="1" applyFont="1" applyFill="1" applyBorder="1" applyAlignment="1">
      <alignment horizontal="center"/>
    </xf>
    <xf numFmtId="167" fontId="18" fillId="5" borderId="19" xfId="1" applyNumberFormat="1" applyFont="1" applyFill="1" applyBorder="1" applyAlignment="1">
      <alignment horizontal="right"/>
    </xf>
    <xf numFmtId="0" fontId="8" fillId="5" borderId="19" xfId="0" applyFont="1" applyFill="1" applyBorder="1" applyAlignment="1">
      <alignment horizontal="right" vertical="center"/>
    </xf>
    <xf numFmtId="0" fontId="9" fillId="5" borderId="12" xfId="0" applyFont="1" applyFill="1" applyBorder="1" applyAlignment="1">
      <alignment horizontal="center"/>
    </xf>
    <xf numFmtId="0" fontId="8" fillId="5" borderId="12" xfId="0" applyFont="1" applyFill="1" applyBorder="1" applyAlignment="1">
      <alignment horizontal="center"/>
    </xf>
    <xf numFmtId="166" fontId="9" fillId="5" borderId="19" xfId="0" applyNumberFormat="1" applyFont="1" applyFill="1" applyBorder="1"/>
    <xf numFmtId="167" fontId="18" fillId="5" borderId="12" xfId="1" applyNumberFormat="1" applyFont="1" applyFill="1" applyBorder="1" applyAlignment="1">
      <alignment horizontal="center"/>
    </xf>
    <xf numFmtId="9" fontId="8" fillId="5" borderId="19" xfId="3" applyFont="1" applyFill="1" applyBorder="1" applyAlignment="1">
      <alignment horizontal="center"/>
    </xf>
    <xf numFmtId="167" fontId="19" fillId="0" borderId="19" xfId="1" applyNumberFormat="1" applyFont="1" applyBorder="1"/>
    <xf numFmtId="167" fontId="18" fillId="0" borderId="19" xfId="1" applyNumberFormat="1" applyFont="1" applyBorder="1"/>
    <xf numFmtId="167" fontId="4" fillId="0" borderId="0" xfId="1" applyNumberFormat="1"/>
    <xf numFmtId="0" fontId="21" fillId="0" borderId="0" xfId="0" applyFont="1"/>
    <xf numFmtId="0" fontId="23" fillId="0" borderId="0" xfId="0" applyFont="1"/>
    <xf numFmtId="0" fontId="21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21" fillId="0" borderId="19" xfId="0" applyFont="1" applyBorder="1" applyAlignment="1">
      <alignment wrapText="1"/>
    </xf>
    <xf numFmtId="0" fontId="21" fillId="0" borderId="0" xfId="0" applyFont="1" applyAlignment="1">
      <alignment horizontal="justify" vertical="center"/>
    </xf>
    <xf numFmtId="0" fontId="21" fillId="0" borderId="0" xfId="0" applyFont="1" applyAlignment="1">
      <alignment horizontal="justify"/>
    </xf>
    <xf numFmtId="0" fontId="26" fillId="0" borderId="0" xfId="0" applyFont="1"/>
    <xf numFmtId="0" fontId="21" fillId="0" borderId="0" xfId="0" applyFont="1" applyAlignment="1">
      <alignment horizontal="left"/>
    </xf>
    <xf numFmtId="0" fontId="25" fillId="0" borderId="0" xfId="0" applyFont="1" applyAlignment="1">
      <alignment horizontal="center"/>
    </xf>
    <xf numFmtId="0" fontId="3" fillId="6" borderId="19" xfId="4" applyBorder="1" applyAlignment="1">
      <alignment vertical="center"/>
    </xf>
    <xf numFmtId="0" fontId="3" fillId="6" borderId="19" xfId="4" applyBorder="1" applyAlignment="1">
      <alignment horizontal="left" vertical="center"/>
    </xf>
    <xf numFmtId="0" fontId="3" fillId="0" borderId="19" xfId="4" applyFill="1" applyBorder="1" applyAlignment="1">
      <alignment vertical="center"/>
    </xf>
    <xf numFmtId="0" fontId="3" fillId="6" borderId="19" xfId="4" applyBorder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3" fillId="6" borderId="19" xfId="4" applyBorder="1" applyAlignment="1">
      <alignment horizontal="center" vertical="center"/>
    </xf>
    <xf numFmtId="0" fontId="3" fillId="0" borderId="19" xfId="4" applyFill="1" applyBorder="1" applyAlignment="1">
      <alignment horizontal="center" vertical="center"/>
    </xf>
    <xf numFmtId="0" fontId="21" fillId="0" borderId="8" xfId="0" applyFont="1" applyBorder="1"/>
    <xf numFmtId="0" fontId="21" fillId="0" borderId="10" xfId="0" applyFont="1" applyBorder="1"/>
    <xf numFmtId="0" fontId="23" fillId="0" borderId="8" xfId="0" applyFont="1" applyBorder="1" applyAlignment="1">
      <alignment horizontal="center"/>
    </xf>
    <xf numFmtId="0" fontId="21" fillId="0" borderId="11" xfId="0" applyFont="1" applyBorder="1"/>
    <xf numFmtId="0" fontId="21" fillId="0" borderId="17" xfId="0" applyFont="1" applyBorder="1"/>
    <xf numFmtId="0" fontId="21" fillId="0" borderId="9" xfId="0" applyFont="1" applyBorder="1"/>
    <xf numFmtId="0" fontId="28" fillId="0" borderId="0" xfId="4" applyFont="1" applyFill="1" applyAlignment="1">
      <alignment horizontal="center" vertical="center" wrapText="1"/>
    </xf>
    <xf numFmtId="0" fontId="28" fillId="0" borderId="0" xfId="4" applyFont="1" applyFill="1" applyAlignment="1">
      <alignment vertical="center" wrapText="1"/>
    </xf>
    <xf numFmtId="0" fontId="23" fillId="0" borderId="19" xfId="0" applyFont="1" applyBorder="1" applyAlignment="1">
      <alignment horizontal="center"/>
    </xf>
    <xf numFmtId="167" fontId="16" fillId="0" borderId="19" xfId="1" applyNumberFormat="1" applyFont="1" applyBorder="1"/>
    <xf numFmtId="0" fontId="28" fillId="0" borderId="20" xfId="4" applyFont="1" applyFill="1" applyBorder="1" applyAlignment="1">
      <alignment horizontal="center" vertical="center" wrapText="1"/>
    </xf>
    <xf numFmtId="0" fontId="3" fillId="6" borderId="19" xfId="4" applyBorder="1" applyAlignment="1">
      <alignment horizontal="center"/>
    </xf>
    <xf numFmtId="0" fontId="28" fillId="0" borderId="10" xfId="4" applyFont="1" applyFill="1" applyBorder="1" applyAlignment="1">
      <alignment horizontal="center" vertical="center" wrapText="1"/>
    </xf>
    <xf numFmtId="0" fontId="28" fillId="0" borderId="8" xfId="4" applyFont="1" applyFill="1" applyBorder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0" fontId="27" fillId="0" borderId="0" xfId="0" applyFont="1" applyAlignment="1">
      <alignment horizontal="center" wrapText="1"/>
    </xf>
    <xf numFmtId="0" fontId="27" fillId="0" borderId="0" xfId="0" applyFont="1" applyAlignment="1">
      <alignment horizontal="left" wrapText="1"/>
    </xf>
    <xf numFmtId="0" fontId="26" fillId="0" borderId="19" xfId="0" applyFont="1" applyBorder="1" applyAlignment="1">
      <alignment horizontal="center"/>
    </xf>
    <xf numFmtId="44" fontId="4" fillId="0" borderId="19" xfId="1" applyBorder="1"/>
    <xf numFmtId="0" fontId="23" fillId="0" borderId="17" xfId="0" applyFont="1" applyBorder="1" applyAlignment="1">
      <alignment horizontal="center" vertical="center"/>
    </xf>
    <xf numFmtId="44" fontId="4" fillId="0" borderId="0" xfId="1"/>
    <xf numFmtId="0" fontId="8" fillId="0" borderId="19" xfId="0" applyFont="1" applyBorder="1" applyAlignment="1">
      <alignment horizontal="left"/>
    </xf>
    <xf numFmtId="164" fontId="5" fillId="0" borderId="19" xfId="2" applyNumberFormat="1" applyFont="1" applyFill="1" applyBorder="1" applyAlignment="1">
      <alignment horizontal="center"/>
    </xf>
    <xf numFmtId="0" fontId="10" fillId="0" borderId="19" xfId="0" applyFont="1" applyBorder="1" applyAlignment="1">
      <alignment horizontal="center"/>
    </xf>
    <xf numFmtId="0" fontId="10" fillId="0" borderId="12" xfId="0" applyFont="1" applyBorder="1" applyAlignment="1">
      <alignment horizontal="center"/>
    </xf>
    <xf numFmtId="167" fontId="18" fillId="0" borderId="19" xfId="1" applyNumberFormat="1" applyFont="1" applyBorder="1" applyAlignment="1">
      <alignment horizontal="center"/>
    </xf>
    <xf numFmtId="167" fontId="18" fillId="0" borderId="19" xfId="1" applyNumberFormat="1" applyFont="1" applyBorder="1" applyAlignment="1">
      <alignment horizontal="right"/>
    </xf>
    <xf numFmtId="0" fontId="5" fillId="0" borderId="21" xfId="0" applyFont="1" applyBorder="1" applyAlignment="1">
      <alignment horizontal="center"/>
    </xf>
    <xf numFmtId="0" fontId="5" fillId="0" borderId="9" xfId="0" applyFont="1" applyBorder="1" applyAlignment="1">
      <alignment horizontal="left" vertical="center"/>
    </xf>
    <xf numFmtId="167" fontId="4" fillId="0" borderId="21" xfId="1" applyNumberFormat="1" applyBorder="1"/>
    <xf numFmtId="0" fontId="5" fillId="0" borderId="21" xfId="0" applyFont="1" applyBorder="1" applyAlignment="1">
      <alignment horizontal="left" vertical="center"/>
    </xf>
    <xf numFmtId="167" fontId="4" fillId="0" borderId="9" xfId="1" applyNumberFormat="1" applyBorder="1"/>
    <xf numFmtId="0" fontId="8" fillId="0" borderId="19" xfId="0" applyFont="1" applyBorder="1" applyAlignment="1">
      <alignment horizontal="center"/>
    </xf>
    <xf numFmtId="0" fontId="8" fillId="0" borderId="19" xfId="0" applyFont="1" applyBorder="1" applyAlignment="1">
      <alignment horizontal="right" vertical="center"/>
    </xf>
    <xf numFmtId="167" fontId="5" fillId="0" borderId="0" xfId="0" applyNumberFormat="1" applyFont="1"/>
    <xf numFmtId="0" fontId="9" fillId="0" borderId="12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9" fontId="8" fillId="0" borderId="19" xfId="0" applyNumberFormat="1" applyFont="1" applyBorder="1" applyAlignment="1">
      <alignment horizontal="center"/>
    </xf>
    <xf numFmtId="165" fontId="17" fillId="0" borderId="19" xfId="1" applyNumberFormat="1" applyFont="1" applyBorder="1"/>
    <xf numFmtId="0" fontId="21" fillId="0" borderId="19" xfId="0" applyFont="1" applyBorder="1" applyAlignment="1">
      <alignment vertical="center" wrapText="1"/>
    </xf>
    <xf numFmtId="0" fontId="29" fillId="0" borderId="8" xfId="0" applyFont="1" applyBorder="1" applyAlignment="1">
      <alignment horizontal="center"/>
    </xf>
    <xf numFmtId="0" fontId="3" fillId="6" borderId="19" xfId="4" applyBorder="1" applyAlignment="1">
      <alignment horizontal="center" vertical="center" wrapText="1"/>
    </xf>
    <xf numFmtId="44" fontId="4" fillId="0" borderId="19" xfId="0" applyNumberFormat="1" applyFont="1" applyBorder="1" applyAlignment="1">
      <alignment horizontal="center" vertical="center"/>
    </xf>
    <xf numFmtId="0" fontId="2" fillId="6" borderId="19" xfId="4" applyFont="1" applyBorder="1" applyAlignment="1">
      <alignment horizontal="center" vertical="center" wrapText="1"/>
    </xf>
    <xf numFmtId="0" fontId="21" fillId="0" borderId="0" xfId="0" applyFont="1" applyAlignment="1">
      <alignment vertical="center"/>
    </xf>
    <xf numFmtId="164" fontId="4" fillId="0" borderId="19" xfId="2" applyNumberFormat="1" applyFont="1" applyFill="1" applyBorder="1" applyAlignment="1">
      <alignment horizontal="center" vertical="center"/>
    </xf>
    <xf numFmtId="15" fontId="4" fillId="0" borderId="19" xfId="2" applyNumberFormat="1" applyFont="1" applyFill="1" applyBorder="1" applyAlignment="1">
      <alignment horizontal="center" vertical="center"/>
    </xf>
    <xf numFmtId="1" fontId="4" fillId="0" borderId="19" xfId="2" applyNumberFormat="1" applyFont="1" applyFill="1" applyBorder="1" applyAlignment="1">
      <alignment vertical="center"/>
    </xf>
    <xf numFmtId="0" fontId="31" fillId="8" borderId="28" xfId="4" applyFont="1" applyFill="1" applyBorder="1" applyAlignment="1">
      <alignment horizontal="center" vertical="center" wrapText="1"/>
    </xf>
    <xf numFmtId="0" fontId="33" fillId="0" borderId="28" xfId="0" applyFont="1" applyBorder="1" applyAlignment="1">
      <alignment horizontal="center" vertical="center"/>
    </xf>
    <xf numFmtId="0" fontId="4" fillId="0" borderId="19" xfId="2" applyFont="1" applyFill="1" applyBorder="1" applyAlignment="1">
      <alignment horizontal="center" vertical="center"/>
    </xf>
    <xf numFmtId="0" fontId="22" fillId="0" borderId="28" xfId="4" applyFont="1" applyFill="1" applyBorder="1" applyAlignment="1">
      <alignment horizontal="center" vertical="center" wrapText="1"/>
    </xf>
    <xf numFmtId="0" fontId="34" fillId="8" borderId="19" xfId="4" applyFont="1" applyFill="1" applyBorder="1" applyAlignment="1">
      <alignment vertical="center"/>
    </xf>
    <xf numFmtId="0" fontId="34" fillId="8" borderId="12" xfId="4" applyFont="1" applyFill="1" applyBorder="1" applyAlignment="1">
      <alignment vertical="center" wrapText="1"/>
    </xf>
    <xf numFmtId="0" fontId="34" fillId="8" borderId="12" xfId="4" applyFont="1" applyFill="1" applyBorder="1" applyAlignment="1">
      <alignment vertical="center"/>
    </xf>
    <xf numFmtId="0" fontId="34" fillId="8" borderId="19" xfId="4" applyFont="1" applyFill="1" applyBorder="1" applyAlignment="1">
      <alignment horizontal="left" vertical="center"/>
    </xf>
    <xf numFmtId="0" fontId="34" fillId="8" borderId="21" xfId="4" applyFont="1" applyFill="1" applyBorder="1" applyAlignment="1">
      <alignment vertical="center" wrapText="1"/>
    </xf>
    <xf numFmtId="0" fontId="34" fillId="8" borderId="19" xfId="4" applyFont="1" applyFill="1" applyBorder="1" applyAlignment="1">
      <alignment horizontal="center" vertical="center"/>
    </xf>
    <xf numFmtId="10" fontId="8" fillId="0" borderId="19" xfId="0" applyNumberFormat="1" applyFont="1" applyBorder="1" applyAlignment="1">
      <alignment horizontal="center"/>
    </xf>
    <xf numFmtId="0" fontId="36" fillId="8" borderId="28" xfId="4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18" fillId="0" borderId="28" xfId="4" applyFont="1" applyFill="1" applyBorder="1" applyAlignment="1">
      <alignment horizontal="center" vertical="center" wrapText="1"/>
    </xf>
    <xf numFmtId="0" fontId="18" fillId="0" borderId="28" xfId="0" applyFont="1" applyBorder="1" applyAlignment="1">
      <alignment horizontal="center" vertical="center" wrapText="1"/>
    </xf>
    <xf numFmtId="0" fontId="38" fillId="0" borderId="14" xfId="4" applyFont="1" applyFill="1" applyBorder="1" applyAlignment="1">
      <alignment horizontal="left" vertical="center" wrapText="1"/>
    </xf>
    <xf numFmtId="0" fontId="38" fillId="0" borderId="18" xfId="4" applyFont="1" applyFill="1" applyBorder="1" applyAlignment="1">
      <alignment horizontal="left" vertical="center" wrapText="1"/>
    </xf>
    <xf numFmtId="0" fontId="36" fillId="8" borderId="19" xfId="4" applyFont="1" applyFill="1" applyBorder="1" applyAlignment="1">
      <alignment horizontal="left" vertical="center" wrapText="1"/>
    </xf>
    <xf numFmtId="0" fontId="37" fillId="0" borderId="0" xfId="4" applyFont="1" applyFill="1" applyAlignment="1">
      <alignment horizontal="left" vertical="center" wrapText="1"/>
    </xf>
    <xf numFmtId="0" fontId="36" fillId="8" borderId="11" xfId="4" applyFont="1" applyFill="1" applyBorder="1" applyAlignment="1">
      <alignment horizontal="left" vertical="center" wrapText="1"/>
    </xf>
    <xf numFmtId="0" fontId="38" fillId="0" borderId="0" xfId="4" applyFont="1" applyFill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36" fillId="8" borderId="22" xfId="4" applyFont="1" applyFill="1" applyBorder="1" applyAlignment="1">
      <alignment horizontal="left" vertical="center" wrapText="1"/>
    </xf>
    <xf numFmtId="0" fontId="36" fillId="8" borderId="20" xfId="4" applyFont="1" applyFill="1" applyBorder="1" applyAlignment="1">
      <alignment horizontal="left" vertical="center" wrapText="1"/>
    </xf>
    <xf numFmtId="0" fontId="36" fillId="8" borderId="15" xfId="4" applyFont="1" applyFill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18" fillId="0" borderId="31" xfId="0" applyFont="1" applyBorder="1" applyAlignment="1">
      <alignment horizontal="center" vertical="center" wrapText="1"/>
    </xf>
    <xf numFmtId="0" fontId="18" fillId="0" borderId="33" xfId="0" applyFont="1" applyBorder="1" applyAlignment="1">
      <alignment horizontal="center" vertical="center" wrapText="1"/>
    </xf>
    <xf numFmtId="0" fontId="18" fillId="0" borderId="32" xfId="0" applyFont="1" applyBorder="1" applyAlignment="1">
      <alignment horizontal="center" vertical="center" wrapText="1"/>
    </xf>
    <xf numFmtId="0" fontId="36" fillId="8" borderId="22" xfId="4" applyFont="1" applyFill="1" applyBorder="1" applyAlignment="1">
      <alignment horizontal="left" vertical="center" wrapText="1"/>
    </xf>
    <xf numFmtId="0" fontId="36" fillId="8" borderId="20" xfId="4" applyFont="1" applyFill="1" applyBorder="1" applyAlignment="1">
      <alignment horizontal="left" vertical="center" wrapText="1"/>
    </xf>
    <xf numFmtId="0" fontId="36" fillId="0" borderId="22" xfId="4" applyFont="1" applyFill="1" applyBorder="1" applyAlignment="1">
      <alignment horizontal="center" vertical="center" wrapText="1"/>
    </xf>
    <xf numFmtId="0" fontId="36" fillId="0" borderId="20" xfId="4" applyFont="1" applyFill="1" applyBorder="1" applyAlignment="1">
      <alignment horizontal="center" vertical="center" wrapText="1"/>
    </xf>
    <xf numFmtId="0" fontId="36" fillId="0" borderId="23" xfId="4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4" fillId="0" borderId="19" xfId="0" applyFont="1" applyBorder="1" applyAlignment="1">
      <alignment horizontal="center" vertical="center"/>
    </xf>
    <xf numFmtId="0" fontId="36" fillId="8" borderId="19" xfId="4" applyFont="1" applyFill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/>
    </xf>
    <xf numFmtId="0" fontId="37" fillId="0" borderId="22" xfId="4" applyFont="1" applyFill="1" applyBorder="1" applyAlignment="1">
      <alignment horizontal="center" vertical="center" wrapText="1"/>
    </xf>
    <xf numFmtId="0" fontId="37" fillId="0" borderId="20" xfId="4" applyFont="1" applyFill="1" applyBorder="1" applyAlignment="1">
      <alignment horizontal="center" vertical="center" wrapText="1"/>
    </xf>
    <xf numFmtId="0" fontId="37" fillId="0" borderId="23" xfId="4" applyFont="1" applyFill="1" applyBorder="1" applyAlignment="1">
      <alignment horizontal="center" vertical="center" wrapText="1"/>
    </xf>
    <xf numFmtId="0" fontId="36" fillId="8" borderId="28" xfId="0" applyFont="1" applyFill="1" applyBorder="1" applyAlignment="1">
      <alignment horizontal="center" vertical="center" wrapText="1"/>
    </xf>
    <xf numFmtId="0" fontId="36" fillId="8" borderId="22" xfId="4" applyFont="1" applyFill="1" applyBorder="1" applyAlignment="1">
      <alignment horizontal="center" vertical="center" wrapText="1"/>
    </xf>
    <xf numFmtId="0" fontId="36" fillId="8" borderId="20" xfId="4" applyFont="1" applyFill="1" applyBorder="1" applyAlignment="1">
      <alignment horizontal="center" vertical="center" wrapText="1"/>
    </xf>
    <xf numFmtId="0" fontId="36" fillId="8" borderId="23" xfId="4" applyFont="1" applyFill="1" applyBorder="1" applyAlignment="1">
      <alignment horizontal="center" vertical="center" wrapText="1"/>
    </xf>
    <xf numFmtId="0" fontId="36" fillId="8" borderId="15" xfId="4" applyFont="1" applyFill="1" applyBorder="1" applyAlignment="1">
      <alignment horizontal="left" vertical="center" wrapText="1"/>
    </xf>
    <xf numFmtId="0" fontId="36" fillId="8" borderId="18" xfId="4" applyFont="1" applyFill="1" applyBorder="1" applyAlignment="1">
      <alignment horizontal="left" vertical="center" wrapText="1"/>
    </xf>
    <xf numFmtId="0" fontId="36" fillId="8" borderId="29" xfId="4" applyFont="1" applyFill="1" applyBorder="1" applyAlignment="1">
      <alignment horizontal="center" vertical="center" wrapText="1"/>
    </xf>
    <xf numFmtId="0" fontId="36" fillId="8" borderId="30" xfId="4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7" fillId="0" borderId="20" xfId="4" applyFont="1" applyFill="1" applyBorder="1" applyAlignment="1">
      <alignment horizontal="left" vertical="center" wrapText="1"/>
    </xf>
    <xf numFmtId="0" fontId="37" fillId="0" borderId="23" xfId="4" applyFont="1" applyFill="1" applyBorder="1" applyAlignment="1">
      <alignment horizontal="left" vertical="center" wrapText="1"/>
    </xf>
    <xf numFmtId="0" fontId="38" fillId="0" borderId="20" xfId="4" applyFont="1" applyFill="1" applyBorder="1" applyAlignment="1">
      <alignment horizontal="left" vertical="center" wrapText="1"/>
    </xf>
    <xf numFmtId="0" fontId="38" fillId="0" borderId="23" xfId="4" applyFont="1" applyFill="1" applyBorder="1" applyAlignment="1">
      <alignment horizontal="left" vertical="center" wrapText="1"/>
    </xf>
    <xf numFmtId="0" fontId="1" fillId="6" borderId="22" xfId="4" applyFont="1" applyBorder="1" applyAlignment="1">
      <alignment horizontal="center" vertical="center" wrapText="1"/>
    </xf>
    <xf numFmtId="0" fontId="2" fillId="6" borderId="20" xfId="4" applyFont="1" applyBorder="1" applyAlignment="1">
      <alignment horizontal="center" vertical="center" wrapText="1"/>
    </xf>
    <xf numFmtId="0" fontId="2" fillId="6" borderId="23" xfId="4" applyFont="1" applyBorder="1" applyAlignment="1">
      <alignment horizontal="center" vertical="center" wrapText="1"/>
    </xf>
    <xf numFmtId="0" fontId="20" fillId="6" borderId="12" xfId="4" applyFont="1" applyBorder="1" applyAlignment="1">
      <alignment horizontal="center" vertical="center" wrapText="1"/>
    </xf>
    <xf numFmtId="0" fontId="20" fillId="6" borderId="13" xfId="4" applyFont="1" applyBorder="1" applyAlignment="1">
      <alignment horizontal="center" vertical="center" wrapText="1"/>
    </xf>
    <xf numFmtId="0" fontId="20" fillId="6" borderId="21" xfId="4" applyFont="1" applyBorder="1" applyAlignment="1">
      <alignment horizontal="center" vertical="center" wrapText="1"/>
    </xf>
    <xf numFmtId="0" fontId="3" fillId="0" borderId="15" xfId="4" applyFill="1" applyBorder="1" applyAlignment="1">
      <alignment horizontal="center" vertical="center"/>
    </xf>
    <xf numFmtId="0" fontId="3" fillId="0" borderId="18" xfId="4" applyFill="1" applyBorder="1" applyAlignment="1">
      <alignment horizontal="center" vertical="center"/>
    </xf>
    <xf numFmtId="0" fontId="3" fillId="0" borderId="10" xfId="4" applyFill="1" applyBorder="1" applyAlignment="1">
      <alignment horizontal="center" vertical="center"/>
    </xf>
    <xf numFmtId="0" fontId="3" fillId="0" borderId="8" xfId="4" applyFill="1" applyBorder="1" applyAlignment="1">
      <alignment horizontal="center" vertical="center"/>
    </xf>
    <xf numFmtId="0" fontId="3" fillId="0" borderId="11" xfId="4" applyFill="1" applyBorder="1" applyAlignment="1">
      <alignment horizontal="center" vertical="center"/>
    </xf>
    <xf numFmtId="0" fontId="3" fillId="0" borderId="9" xfId="4" applyFill="1" applyBorder="1" applyAlignment="1">
      <alignment horizontal="center" vertical="center"/>
    </xf>
    <xf numFmtId="0" fontId="20" fillId="6" borderId="12" xfId="4" applyFont="1" applyBorder="1" applyAlignment="1">
      <alignment horizontal="center" vertical="center"/>
    </xf>
    <xf numFmtId="0" fontId="20" fillId="6" borderId="13" xfId="4" applyFont="1" applyBorder="1" applyAlignment="1">
      <alignment horizontal="center" vertical="center"/>
    </xf>
    <xf numFmtId="0" fontId="20" fillId="6" borderId="21" xfId="4" applyFont="1" applyBorder="1" applyAlignment="1">
      <alignment horizontal="center" vertical="center"/>
    </xf>
    <xf numFmtId="0" fontId="3" fillId="0" borderId="19" xfId="4" applyFill="1" applyBorder="1" applyAlignment="1">
      <alignment horizontal="center" vertical="center"/>
    </xf>
    <xf numFmtId="0" fontId="3" fillId="6" borderId="23" xfId="4" applyBorder="1" applyAlignment="1">
      <alignment horizontal="center" vertical="center" wrapText="1"/>
    </xf>
    <xf numFmtId="0" fontId="21" fillId="0" borderId="22" xfId="0" applyFont="1" applyBorder="1" applyAlignment="1">
      <alignment horizontal="center" vertical="center" wrapText="1"/>
    </xf>
    <xf numFmtId="0" fontId="21" fillId="0" borderId="23" xfId="0" applyFont="1" applyBorder="1" applyAlignment="1">
      <alignment horizontal="center" vertical="center" wrapText="1"/>
    </xf>
    <xf numFmtId="9" fontId="25" fillId="0" borderId="0" xfId="0" applyNumberFormat="1" applyFont="1" applyAlignment="1">
      <alignment horizontal="center"/>
    </xf>
    <xf numFmtId="0" fontId="24" fillId="0" borderId="19" xfId="0" applyFont="1" applyBorder="1" applyAlignment="1">
      <alignment horizontal="center" vertical="center"/>
    </xf>
    <xf numFmtId="0" fontId="28" fillId="6" borderId="19" xfId="4" applyFont="1" applyBorder="1" applyAlignment="1">
      <alignment horizontal="center" vertical="center" wrapText="1"/>
    </xf>
    <xf numFmtId="0" fontId="35" fillId="8" borderId="19" xfId="4" applyFont="1" applyFill="1" applyBorder="1" applyAlignment="1">
      <alignment horizontal="center" vertical="center" wrapText="1"/>
    </xf>
    <xf numFmtId="0" fontId="3" fillId="0" borderId="19" xfId="4" applyFill="1" applyBorder="1" applyAlignment="1">
      <alignment horizontal="center" vertical="center" wrapText="1"/>
    </xf>
    <xf numFmtId="0" fontId="23" fillId="0" borderId="19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3" fillId="6" borderId="19" xfId="4" applyBorder="1" applyAlignment="1">
      <alignment horizontal="center"/>
    </xf>
    <xf numFmtId="0" fontId="28" fillId="6" borderId="22" xfId="4" applyFont="1" applyBorder="1" applyAlignment="1">
      <alignment horizontal="center" vertical="center" wrapText="1"/>
    </xf>
    <xf numFmtId="0" fontId="28" fillId="6" borderId="20" xfId="4" applyFont="1" applyBorder="1" applyAlignment="1">
      <alignment horizontal="center" vertical="center" wrapText="1"/>
    </xf>
    <xf numFmtId="0" fontId="28" fillId="6" borderId="23" xfId="4" applyFont="1" applyBorder="1" applyAlignment="1">
      <alignment horizontal="center" vertical="center" wrapText="1"/>
    </xf>
    <xf numFmtId="0" fontId="23" fillId="0" borderId="22" xfId="0" applyFont="1" applyBorder="1" applyAlignment="1">
      <alignment horizontal="left" vertical="center"/>
    </xf>
    <xf numFmtId="0" fontId="23" fillId="0" borderId="20" xfId="0" applyFont="1" applyBorder="1" applyAlignment="1">
      <alignment horizontal="left" vertical="center"/>
    </xf>
    <xf numFmtId="0" fontId="23" fillId="0" borderId="23" xfId="0" applyFont="1" applyBorder="1" applyAlignment="1">
      <alignment horizontal="left" vertical="center"/>
    </xf>
    <xf numFmtId="0" fontId="23" fillId="0" borderId="19" xfId="0" applyFont="1" applyBorder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32" fillId="0" borderId="29" xfId="0" applyFont="1" applyBorder="1" applyAlignment="1">
      <alignment horizontal="center" vertical="center" wrapText="1"/>
    </xf>
    <xf numFmtId="0" fontId="32" fillId="0" borderId="30" xfId="0" applyFont="1" applyBorder="1" applyAlignment="1">
      <alignment horizontal="center" vertical="center" wrapText="1"/>
    </xf>
    <xf numFmtId="0" fontId="31" fillId="8" borderId="28" xfId="4" applyFont="1" applyFill="1" applyBorder="1" applyAlignment="1">
      <alignment horizontal="center" vertical="center"/>
    </xf>
    <xf numFmtId="0" fontId="22" fillId="0" borderId="28" xfId="0" applyFont="1" applyBorder="1" applyAlignment="1">
      <alignment horizontal="center" vertical="center" wrapText="1"/>
    </xf>
    <xf numFmtId="0" fontId="15" fillId="0" borderId="19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/>
    </xf>
    <xf numFmtId="0" fontId="5" fillId="0" borderId="19" xfId="2" applyFont="1" applyFill="1" applyBorder="1" applyAlignment="1">
      <alignment horizontal="left" vertical="center"/>
    </xf>
    <xf numFmtId="0" fontId="8" fillId="0" borderId="19" xfId="0" applyFont="1" applyBorder="1" applyAlignment="1">
      <alignment horizontal="right" vertical="center"/>
    </xf>
    <xf numFmtId="0" fontId="8" fillId="0" borderId="19" xfId="0" applyFont="1" applyBorder="1" applyAlignment="1">
      <alignment horizontal="center" vertical="center"/>
    </xf>
    <xf numFmtId="0" fontId="8" fillId="0" borderId="22" xfId="0" applyFont="1" applyBorder="1" applyAlignment="1">
      <alignment horizontal="right" vertical="center"/>
    </xf>
    <xf numFmtId="0" fontId="8" fillId="0" borderId="23" xfId="0" applyFont="1" applyBorder="1" applyAlignment="1">
      <alignment horizontal="right" vertical="center"/>
    </xf>
    <xf numFmtId="0" fontId="5" fillId="0" borderId="19" xfId="0" applyFont="1" applyBorder="1" applyAlignment="1">
      <alignment horizontal="justify" vertical="center"/>
    </xf>
    <xf numFmtId="0" fontId="9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0" borderId="22" xfId="0" applyFont="1" applyBorder="1" applyAlignment="1">
      <alignment horizontal="center"/>
    </xf>
    <xf numFmtId="0" fontId="10" fillId="0" borderId="23" xfId="0" applyFont="1" applyBorder="1" applyAlignment="1">
      <alignment horizontal="center"/>
    </xf>
    <xf numFmtId="0" fontId="8" fillId="0" borderId="22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/>
    </xf>
    <xf numFmtId="0" fontId="5" fillId="0" borderId="24" xfId="0" applyFont="1" applyBorder="1" applyAlignment="1">
      <alignment horizontal="justify" vertical="center"/>
    </xf>
    <xf numFmtId="0" fontId="5" fillId="0" borderId="18" xfId="0" applyFont="1" applyBorder="1" applyAlignment="1">
      <alignment horizontal="justify" vertical="center"/>
    </xf>
    <xf numFmtId="0" fontId="5" fillId="0" borderId="4" xfId="0" applyFont="1" applyBorder="1" applyAlignment="1">
      <alignment horizontal="justify" vertical="center"/>
    </xf>
    <xf numFmtId="0" fontId="5" fillId="0" borderId="8" xfId="0" applyFont="1" applyBorder="1" applyAlignment="1">
      <alignment horizontal="justify" vertical="center"/>
    </xf>
    <xf numFmtId="0" fontId="7" fillId="0" borderId="27" xfId="0" applyFont="1" applyBorder="1" applyAlignment="1">
      <alignment horizontal="center"/>
    </xf>
    <xf numFmtId="0" fontId="6" fillId="0" borderId="27" xfId="0" applyFont="1" applyBorder="1" applyAlignment="1">
      <alignment horizontal="center"/>
    </xf>
    <xf numFmtId="0" fontId="6" fillId="0" borderId="27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justify" vertical="center"/>
    </xf>
    <xf numFmtId="0" fontId="5" fillId="0" borderId="9" xfId="0" applyFont="1" applyBorder="1" applyAlignment="1">
      <alignment horizontal="justify" vertical="center"/>
    </xf>
    <xf numFmtId="0" fontId="0" fillId="0" borderId="7" xfId="0" applyBorder="1" applyAlignment="1">
      <alignment horizontal="center" vertical="center"/>
    </xf>
    <xf numFmtId="0" fontId="6" fillId="4" borderId="27" xfId="0" applyFont="1" applyFill="1" applyBorder="1" applyAlignment="1">
      <alignment horizontal="center"/>
    </xf>
    <xf numFmtId="0" fontId="15" fillId="5" borderId="19" xfId="0" applyFont="1" applyFill="1" applyBorder="1" applyAlignment="1">
      <alignment horizontal="center" vertical="center" wrapText="1"/>
    </xf>
    <xf numFmtId="0" fontId="9" fillId="5" borderId="19" xfId="0" applyFont="1" applyFill="1" applyBorder="1" applyAlignment="1">
      <alignment horizontal="center" vertical="center"/>
    </xf>
    <xf numFmtId="0" fontId="5" fillId="2" borderId="19" xfId="2" applyFont="1" applyBorder="1" applyAlignment="1">
      <alignment horizontal="left" vertical="center"/>
    </xf>
    <xf numFmtId="0" fontId="8" fillId="5" borderId="19" xfId="0" applyFont="1" applyFill="1" applyBorder="1" applyAlignment="1">
      <alignment horizontal="right" vertical="center"/>
    </xf>
    <xf numFmtId="0" fontId="8" fillId="5" borderId="19" xfId="0" applyFont="1" applyFill="1" applyBorder="1" applyAlignment="1">
      <alignment horizontal="center" vertical="center"/>
    </xf>
    <xf numFmtId="0" fontId="10" fillId="5" borderId="22" xfId="0" applyFont="1" applyFill="1" applyBorder="1" applyAlignment="1">
      <alignment horizontal="center"/>
    </xf>
    <xf numFmtId="0" fontId="10" fillId="5" borderId="23" xfId="0" applyFont="1" applyFill="1" applyBorder="1" applyAlignment="1">
      <alignment horizontal="center"/>
    </xf>
    <xf numFmtId="0" fontId="8" fillId="5" borderId="22" xfId="0" applyFont="1" applyFill="1" applyBorder="1" applyAlignment="1">
      <alignment horizontal="center" vertical="center"/>
    </xf>
    <xf numFmtId="0" fontId="8" fillId="5" borderId="23" xfId="0" applyFont="1" applyFill="1" applyBorder="1" applyAlignment="1">
      <alignment horizontal="center" vertical="center"/>
    </xf>
    <xf numFmtId="0" fontId="8" fillId="5" borderId="22" xfId="0" applyFont="1" applyFill="1" applyBorder="1" applyAlignment="1">
      <alignment horizontal="right" vertical="center"/>
    </xf>
    <xf numFmtId="0" fontId="8" fillId="5" borderId="23" xfId="0" applyFont="1" applyFill="1" applyBorder="1" applyAlignment="1">
      <alignment horizontal="right" vertical="center"/>
    </xf>
    <xf numFmtId="0" fontId="10" fillId="5" borderId="20" xfId="0" applyFont="1" applyFill="1" applyBorder="1" applyAlignment="1">
      <alignment horizontal="center"/>
    </xf>
    <xf numFmtId="0" fontId="5" fillId="3" borderId="4" xfId="0" applyFont="1" applyFill="1" applyBorder="1" applyAlignment="1">
      <alignment horizontal="justify" vertical="center"/>
    </xf>
    <xf numFmtId="0" fontId="5" fillId="3" borderId="8" xfId="0" applyFont="1" applyFill="1" applyBorder="1" applyAlignment="1">
      <alignment horizontal="justify" vertical="center"/>
    </xf>
    <xf numFmtId="0" fontId="5" fillId="3" borderId="25" xfId="0" applyFont="1" applyFill="1" applyBorder="1" applyAlignment="1">
      <alignment horizontal="justify" vertical="center"/>
    </xf>
    <xf numFmtId="0" fontId="5" fillId="3" borderId="9" xfId="0" applyFont="1" applyFill="1" applyBorder="1" applyAlignment="1">
      <alignment horizontal="justify" vertical="center"/>
    </xf>
    <xf numFmtId="0" fontId="4" fillId="0" borderId="28" xfId="0" applyFont="1" applyBorder="1" applyAlignment="1">
      <alignment horizontal="center" vertical="center" wrapText="1"/>
    </xf>
    <xf numFmtId="0" fontId="36" fillId="8" borderId="31" xfId="4" applyFont="1" applyFill="1" applyBorder="1" applyAlignment="1">
      <alignment horizontal="center" vertical="center" wrapText="1"/>
    </xf>
    <xf numFmtId="0" fontId="36" fillId="8" borderId="33" xfId="4" applyFont="1" applyFill="1" applyBorder="1" applyAlignment="1">
      <alignment horizontal="center" vertical="center" wrapText="1"/>
    </xf>
    <xf numFmtId="0" fontId="36" fillId="8" borderId="32" xfId="4" applyFont="1" applyFill="1" applyBorder="1" applyAlignment="1">
      <alignment horizontal="center" vertical="center" wrapText="1"/>
    </xf>
    <xf numFmtId="0" fontId="36" fillId="0" borderId="34" xfId="4" applyFont="1" applyFill="1" applyBorder="1" applyAlignment="1">
      <alignment horizontal="center" vertical="center" wrapText="1"/>
    </xf>
    <xf numFmtId="0" fontId="36" fillId="0" borderId="30" xfId="4" applyFont="1" applyFill="1" applyBorder="1" applyAlignment="1">
      <alignment horizontal="center" vertical="center" wrapText="1"/>
    </xf>
    <xf numFmtId="0" fontId="40" fillId="9" borderId="0" xfId="0" applyFont="1" applyFill="1" applyAlignment="1">
      <alignment horizontal="center" vertical="center" wrapText="1"/>
    </xf>
    <xf numFmtId="0" fontId="36" fillId="0" borderId="0" xfId="4" applyFont="1" applyFill="1" applyBorder="1" applyAlignment="1">
      <alignment horizontal="center" vertical="center" wrapText="1"/>
    </xf>
    <xf numFmtId="0" fontId="36" fillId="0" borderId="35" xfId="4" applyFont="1" applyFill="1" applyBorder="1" applyAlignment="1">
      <alignment horizontal="center" vertical="center" wrapText="1"/>
    </xf>
    <xf numFmtId="0" fontId="36" fillId="0" borderId="36" xfId="4" applyFont="1" applyFill="1" applyBorder="1" applyAlignment="1">
      <alignment horizontal="center" vertical="center" wrapText="1"/>
    </xf>
    <xf numFmtId="0" fontId="36" fillId="0" borderId="37" xfId="4" applyFont="1" applyFill="1" applyBorder="1" applyAlignment="1">
      <alignment horizontal="center" vertical="center" wrapText="1"/>
    </xf>
    <xf numFmtId="0" fontId="40" fillId="9" borderId="0" xfId="0" applyFont="1" applyFill="1" applyAlignment="1">
      <alignment horizontal="left" vertical="center" wrapText="1"/>
    </xf>
    <xf numFmtId="0" fontId="36" fillId="8" borderId="12" xfId="4" applyFont="1" applyFill="1" applyBorder="1" applyAlignment="1">
      <alignment horizontal="left" vertical="center" wrapText="1"/>
    </xf>
    <xf numFmtId="0" fontId="37" fillId="0" borderId="22" xfId="4" applyFont="1" applyFill="1" applyBorder="1" applyAlignment="1">
      <alignment horizontal="left" vertical="center" wrapText="1"/>
    </xf>
    <xf numFmtId="0" fontId="4" fillId="0" borderId="15" xfId="2" applyFont="1" applyFill="1" applyBorder="1" applyAlignment="1">
      <alignment horizontal="left" vertical="center" wrapText="1"/>
    </xf>
    <xf numFmtId="0" fontId="4" fillId="0" borderId="18" xfId="2" applyFont="1" applyFill="1" applyBorder="1" applyAlignment="1">
      <alignment horizontal="left" vertical="center" wrapText="1"/>
    </xf>
    <xf numFmtId="15" fontId="4" fillId="0" borderId="12" xfId="0" applyNumberFormat="1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39" fillId="0" borderId="0" xfId="5" applyFont="1" applyFill="1" applyAlignment="1">
      <alignment horizontal="left" vertical="center" wrapText="1"/>
    </xf>
    <xf numFmtId="0" fontId="36" fillId="8" borderId="23" xfId="4" applyFont="1" applyFill="1" applyBorder="1" applyAlignment="1">
      <alignment horizontal="left" vertical="center" wrapText="1"/>
    </xf>
    <xf numFmtId="15" fontId="4" fillId="0" borderId="22" xfId="2" applyNumberFormat="1" applyFont="1" applyFill="1" applyBorder="1" applyAlignment="1">
      <alignment horizontal="left" vertical="center" wrapText="1"/>
    </xf>
    <xf numFmtId="15" fontId="4" fillId="0" borderId="23" xfId="2" applyNumberFormat="1" applyFont="1" applyFill="1" applyBorder="1" applyAlignment="1">
      <alignment horizontal="left" vertical="center" wrapText="1"/>
    </xf>
    <xf numFmtId="15" fontId="4" fillId="0" borderId="19" xfId="2" applyNumberFormat="1" applyFont="1" applyFill="1" applyBorder="1" applyAlignment="1">
      <alignment horizontal="left" vertical="center" wrapText="1"/>
    </xf>
    <xf numFmtId="0" fontId="36" fillId="8" borderId="23" xfId="4" applyFont="1" applyFill="1" applyBorder="1" applyAlignment="1">
      <alignment horizontal="left" vertical="center" wrapText="1"/>
    </xf>
    <xf numFmtId="1" fontId="4" fillId="0" borderId="19" xfId="2" applyNumberFormat="1" applyFont="1" applyFill="1" applyBorder="1" applyAlignment="1">
      <alignment horizontal="left" vertical="center" wrapText="1"/>
    </xf>
    <xf numFmtId="1" fontId="4" fillId="0" borderId="0" xfId="2" applyNumberFormat="1" applyFont="1" applyFill="1" applyBorder="1" applyAlignment="1">
      <alignment horizontal="left" vertical="center" wrapText="1"/>
    </xf>
    <xf numFmtId="1" fontId="40" fillId="9" borderId="0" xfId="0" applyNumberFormat="1" applyFont="1" applyFill="1" applyAlignment="1">
      <alignment horizontal="left" vertical="center" wrapText="1"/>
    </xf>
    <xf numFmtId="0" fontId="37" fillId="0" borderId="19" xfId="4" applyFont="1" applyFill="1" applyBorder="1" applyAlignment="1">
      <alignment horizontal="left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164" fontId="4" fillId="0" borderId="20" xfId="2" applyNumberFormat="1" applyFont="1" applyFill="1" applyBorder="1" applyAlignment="1">
      <alignment horizontal="left" vertical="center" wrapText="1"/>
    </xf>
    <xf numFmtId="164" fontId="4" fillId="0" borderId="23" xfId="2" applyNumberFormat="1" applyFont="1" applyFill="1" applyBorder="1" applyAlignment="1">
      <alignment horizontal="left" vertical="center" wrapText="1"/>
    </xf>
    <xf numFmtId="164" fontId="4" fillId="0" borderId="0" xfId="2" applyNumberFormat="1" applyFont="1" applyFill="1" applyBorder="1" applyAlignment="1">
      <alignment horizontal="left" vertical="center" wrapText="1"/>
    </xf>
    <xf numFmtId="0" fontId="4" fillId="0" borderId="0" xfId="2" applyFont="1" applyFill="1" applyBorder="1" applyAlignment="1">
      <alignment horizontal="left" vertical="center" wrapText="1"/>
    </xf>
    <xf numFmtId="0" fontId="4" fillId="0" borderId="23" xfId="2" applyFont="1" applyFill="1" applyBorder="1" applyAlignment="1">
      <alignment horizontal="left" vertical="center" wrapText="1"/>
    </xf>
    <xf numFmtId="0" fontId="4" fillId="0" borderId="19" xfId="0" applyFont="1" applyBorder="1" applyAlignment="1">
      <alignment horizontal="center" vertical="center" wrapText="1"/>
    </xf>
    <xf numFmtId="164" fontId="4" fillId="0" borderId="0" xfId="0" applyNumberFormat="1" applyFont="1" applyAlignment="1">
      <alignment horizontal="left" vertical="center" wrapText="1"/>
    </xf>
    <xf numFmtId="164" fontId="4" fillId="0" borderId="0" xfId="0" applyNumberFormat="1" applyFont="1" applyAlignment="1">
      <alignment horizontal="center" vertical="center" wrapText="1"/>
    </xf>
  </cellXfs>
  <cellStyles count="6">
    <cellStyle name="40% - Énfasis2" xfId="4" builtinId="35"/>
    <cellStyle name="Incorrecto" xfId="5" builtinId="27"/>
    <cellStyle name="Moneda" xfId="1" builtinId="4"/>
    <cellStyle name="Normal" xfId="0" builtinId="0"/>
    <cellStyle name="Notas" xfId="2" builtinId="10"/>
    <cellStyle name="Porcentaje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CCCCC"/>
      <rgbColor rgb="00808080"/>
      <rgbColor rgb="009999FF"/>
      <rgbColor rgb="00993366"/>
      <rgbColor rgb="00E6E6E6"/>
      <rgbColor rgb="00E6E6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AD142E"/>
      <color rgb="FFFF6699"/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emf"/><Relationship Id="rId1" Type="http://schemas.openxmlformats.org/officeDocument/2006/relationships/image" Target="../media/image5.emf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emf"/><Relationship Id="rId1" Type="http://schemas.openxmlformats.org/officeDocument/2006/relationships/image" Target="../media/image5.emf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emf"/><Relationship Id="rId1" Type="http://schemas.openxmlformats.org/officeDocument/2006/relationships/image" Target="../media/image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352425</xdr:colOff>
      <xdr:row>0</xdr:row>
      <xdr:rowOff>76200</xdr:rowOff>
    </xdr:from>
    <xdr:to>
      <xdr:col>0</xdr:col>
      <xdr:colOff>923290</xdr:colOff>
      <xdr:row>2</xdr:row>
      <xdr:rowOff>209550</xdr:rowOff>
    </xdr:to>
    <xdr:pic>
      <xdr:nvPicPr>
        <xdr:cNvPr id="5" name="Imagen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2425" y="76200"/>
          <a:ext cx="570865" cy="581025"/>
        </a:xfrm>
        <a:prstGeom prst="rect">
          <a:avLst/>
        </a:prstGeom>
      </xdr:spPr>
    </xdr:pic>
    <xdr:clientData/>
  </xdr:twoCellAnchor>
  <xdr:twoCellAnchor editAs="oneCell">
    <xdr:from>
      <xdr:col>9</xdr:col>
      <xdr:colOff>136071</xdr:colOff>
      <xdr:row>0</xdr:row>
      <xdr:rowOff>68036</xdr:rowOff>
    </xdr:from>
    <xdr:to>
      <xdr:col>10</xdr:col>
      <xdr:colOff>952500</xdr:colOff>
      <xdr:row>2</xdr:row>
      <xdr:rowOff>285749</xdr:rowOff>
    </xdr:to>
    <xdr:pic>
      <xdr:nvPicPr>
        <xdr:cNvPr id="6" name="Imagen 5" descr="Logo ICONTEC  2023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13964" y="68036"/>
          <a:ext cx="2000250" cy="66674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128033</xdr:colOff>
      <xdr:row>0</xdr:row>
      <xdr:rowOff>123825</xdr:rowOff>
    </xdr:from>
    <xdr:to>
      <xdr:col>7</xdr:col>
      <xdr:colOff>1656990</xdr:colOff>
      <xdr:row>2</xdr:row>
      <xdr:rowOff>317500</xdr:rowOff>
    </xdr:to>
    <xdr:pic>
      <xdr:nvPicPr>
        <xdr:cNvPr id="5" name="4 Imagen"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674450" y="123825"/>
          <a:ext cx="1528957" cy="595842"/>
        </a:xfrm>
        <a:prstGeom prst="rect">
          <a:avLst/>
        </a:prstGeom>
      </xdr:spPr>
    </xdr:pic>
    <xdr:clientData/>
  </xdr:twoCellAnchor>
  <xdr:twoCellAnchor editAs="oneCell">
    <xdr:from>
      <xdr:col>1</xdr:col>
      <xdr:colOff>317500</xdr:colOff>
      <xdr:row>0</xdr:row>
      <xdr:rowOff>63500</xdr:rowOff>
    </xdr:from>
    <xdr:to>
      <xdr:col>1</xdr:col>
      <xdr:colOff>1028945</xdr:colOff>
      <xdr:row>2</xdr:row>
      <xdr:rowOff>305032</xdr:rowOff>
    </xdr:to>
    <xdr:pic>
      <xdr:nvPicPr>
        <xdr:cNvPr id="8" name="7 Imagen">
          <a:extLst>
            <a:ext uri="{FF2B5EF4-FFF2-40B4-BE49-F238E27FC236}">
              <a16:creationId xmlns="" xmlns:a16="http://schemas.microsoft.com/office/drawing/2014/main" id="{00000000-0008-0000-01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500" y="63500"/>
          <a:ext cx="711445" cy="64369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257175</xdr:colOff>
      <xdr:row>81</xdr:row>
      <xdr:rowOff>171450</xdr:rowOff>
    </xdr:from>
    <xdr:to>
      <xdr:col>3</xdr:col>
      <xdr:colOff>2019300</xdr:colOff>
      <xdr:row>81</xdr:row>
      <xdr:rowOff>171450</xdr:rowOff>
    </xdr:to>
    <xdr:sp macro="" textlink="">
      <xdr:nvSpPr>
        <xdr:cNvPr id="8911" name="Line 2">
          <a:extLst>
            <a:ext uri="{FF2B5EF4-FFF2-40B4-BE49-F238E27FC236}">
              <a16:creationId xmlns="" xmlns:a16="http://schemas.microsoft.com/office/drawing/2014/main" id="{00000000-0008-0000-0200-0000CF220000}"/>
            </a:ext>
          </a:extLst>
        </xdr:cNvPr>
        <xdr:cNvSpPr>
          <a:spLocks noChangeShapeType="1"/>
        </xdr:cNvSpPr>
      </xdr:nvSpPr>
      <xdr:spPr bwMode="auto">
        <a:xfrm>
          <a:off x="609600" y="17125950"/>
          <a:ext cx="2667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4333875</xdr:colOff>
      <xdr:row>81</xdr:row>
      <xdr:rowOff>171450</xdr:rowOff>
    </xdr:from>
    <xdr:to>
      <xdr:col>6</xdr:col>
      <xdr:colOff>1028700</xdr:colOff>
      <xdr:row>81</xdr:row>
      <xdr:rowOff>171450</xdr:rowOff>
    </xdr:to>
    <xdr:sp macro="" textlink="">
      <xdr:nvSpPr>
        <xdr:cNvPr id="8912" name="Line 3">
          <a:extLst>
            <a:ext uri="{FF2B5EF4-FFF2-40B4-BE49-F238E27FC236}">
              <a16:creationId xmlns="" xmlns:a16="http://schemas.microsoft.com/office/drawing/2014/main" id="{00000000-0008-0000-0200-0000D0220000}"/>
            </a:ext>
          </a:extLst>
        </xdr:cNvPr>
        <xdr:cNvSpPr>
          <a:spLocks noChangeShapeType="1"/>
        </xdr:cNvSpPr>
      </xdr:nvSpPr>
      <xdr:spPr bwMode="auto">
        <a:xfrm>
          <a:off x="5591175" y="17125950"/>
          <a:ext cx="31051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257175</xdr:colOff>
      <xdr:row>139</xdr:row>
      <xdr:rowOff>171450</xdr:rowOff>
    </xdr:from>
    <xdr:to>
      <xdr:col>3</xdr:col>
      <xdr:colOff>2019300</xdr:colOff>
      <xdr:row>139</xdr:row>
      <xdr:rowOff>171450</xdr:rowOff>
    </xdr:to>
    <xdr:sp macro="" textlink="">
      <xdr:nvSpPr>
        <xdr:cNvPr id="8913" name="Line 5">
          <a:extLst>
            <a:ext uri="{FF2B5EF4-FFF2-40B4-BE49-F238E27FC236}">
              <a16:creationId xmlns="" xmlns:a16="http://schemas.microsoft.com/office/drawing/2014/main" id="{00000000-0008-0000-0200-0000D1220000}"/>
            </a:ext>
          </a:extLst>
        </xdr:cNvPr>
        <xdr:cNvSpPr>
          <a:spLocks noChangeShapeType="1"/>
        </xdr:cNvSpPr>
      </xdr:nvSpPr>
      <xdr:spPr bwMode="auto">
        <a:xfrm>
          <a:off x="609600" y="29022675"/>
          <a:ext cx="2667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4200525</xdr:colOff>
      <xdr:row>139</xdr:row>
      <xdr:rowOff>171450</xdr:rowOff>
    </xdr:from>
    <xdr:to>
      <xdr:col>6</xdr:col>
      <xdr:colOff>438150</xdr:colOff>
      <xdr:row>139</xdr:row>
      <xdr:rowOff>171450</xdr:rowOff>
    </xdr:to>
    <xdr:sp macro="" textlink="">
      <xdr:nvSpPr>
        <xdr:cNvPr id="8914" name="Line 6">
          <a:extLst>
            <a:ext uri="{FF2B5EF4-FFF2-40B4-BE49-F238E27FC236}">
              <a16:creationId xmlns="" xmlns:a16="http://schemas.microsoft.com/office/drawing/2014/main" id="{00000000-0008-0000-0200-0000D2220000}"/>
            </a:ext>
          </a:extLst>
        </xdr:cNvPr>
        <xdr:cNvSpPr>
          <a:spLocks noChangeShapeType="1"/>
        </xdr:cNvSpPr>
      </xdr:nvSpPr>
      <xdr:spPr bwMode="auto">
        <a:xfrm>
          <a:off x="5457825" y="29022675"/>
          <a:ext cx="26479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133350</xdr:colOff>
      <xdr:row>2</xdr:row>
      <xdr:rowOff>47625</xdr:rowOff>
    </xdr:from>
    <xdr:to>
      <xdr:col>2</xdr:col>
      <xdr:colOff>790575</xdr:colOff>
      <xdr:row>5</xdr:row>
      <xdr:rowOff>171450</xdr:rowOff>
    </xdr:to>
    <xdr:pic>
      <xdr:nvPicPr>
        <xdr:cNvPr id="8915" name="Picture 8">
          <a:extLst>
            <a:ext uri="{FF2B5EF4-FFF2-40B4-BE49-F238E27FC236}">
              <a16:creationId xmlns="" xmlns:a16="http://schemas.microsoft.com/office/drawing/2014/main" id="{00000000-0008-0000-0200-0000D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775" y="457200"/>
          <a:ext cx="657225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247650</xdr:colOff>
      <xdr:row>2</xdr:row>
      <xdr:rowOff>66675</xdr:rowOff>
    </xdr:from>
    <xdr:to>
      <xdr:col>6</xdr:col>
      <xdr:colOff>838200</xdr:colOff>
      <xdr:row>5</xdr:row>
      <xdr:rowOff>161925</xdr:rowOff>
    </xdr:to>
    <xdr:pic>
      <xdr:nvPicPr>
        <xdr:cNvPr id="8916" name="Picture 9">
          <a:extLst>
            <a:ext uri="{FF2B5EF4-FFF2-40B4-BE49-F238E27FC236}">
              <a16:creationId xmlns="" xmlns:a16="http://schemas.microsoft.com/office/drawing/2014/main" id="{00000000-0008-0000-0200-0000D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96100" y="466725"/>
          <a:ext cx="163830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133350</xdr:colOff>
      <xdr:row>87</xdr:row>
      <xdr:rowOff>47625</xdr:rowOff>
    </xdr:from>
    <xdr:to>
      <xdr:col>2</xdr:col>
      <xdr:colOff>790575</xdr:colOff>
      <xdr:row>90</xdr:row>
      <xdr:rowOff>171450</xdr:rowOff>
    </xdr:to>
    <xdr:pic>
      <xdr:nvPicPr>
        <xdr:cNvPr id="8917" name="Picture 8">
          <a:extLst>
            <a:ext uri="{FF2B5EF4-FFF2-40B4-BE49-F238E27FC236}">
              <a16:creationId xmlns="" xmlns:a16="http://schemas.microsoft.com/office/drawing/2014/main" id="{00000000-0008-0000-0200-0000D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775" y="18211800"/>
          <a:ext cx="657225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160881</xdr:colOff>
      <xdr:row>87</xdr:row>
      <xdr:rowOff>66675</xdr:rowOff>
    </xdr:from>
    <xdr:to>
      <xdr:col>6</xdr:col>
      <xdr:colOff>838200</xdr:colOff>
      <xdr:row>90</xdr:row>
      <xdr:rowOff>123825</xdr:rowOff>
    </xdr:to>
    <xdr:pic>
      <xdr:nvPicPr>
        <xdr:cNvPr id="8918" name="Picture 9">
          <a:extLst>
            <a:ext uri="{FF2B5EF4-FFF2-40B4-BE49-F238E27FC236}">
              <a16:creationId xmlns="" xmlns:a16="http://schemas.microsoft.com/office/drawing/2014/main" id="{00000000-0008-0000-0200-0000D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09331" y="18192750"/>
          <a:ext cx="1725069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257175</xdr:colOff>
      <xdr:row>81</xdr:row>
      <xdr:rowOff>171450</xdr:rowOff>
    </xdr:from>
    <xdr:to>
      <xdr:col>3</xdr:col>
      <xdr:colOff>2019300</xdr:colOff>
      <xdr:row>81</xdr:row>
      <xdr:rowOff>171450</xdr:rowOff>
    </xdr:to>
    <xdr:sp macro="" textlink="">
      <xdr:nvSpPr>
        <xdr:cNvPr id="10804" name="Line 2">
          <a:extLst>
            <a:ext uri="{FF2B5EF4-FFF2-40B4-BE49-F238E27FC236}">
              <a16:creationId xmlns="" xmlns:a16="http://schemas.microsoft.com/office/drawing/2014/main" id="{00000000-0008-0000-0300-0000342A0000}"/>
            </a:ext>
          </a:extLst>
        </xdr:cNvPr>
        <xdr:cNvSpPr>
          <a:spLocks noChangeShapeType="1"/>
        </xdr:cNvSpPr>
      </xdr:nvSpPr>
      <xdr:spPr bwMode="auto">
        <a:xfrm>
          <a:off x="647700" y="17125950"/>
          <a:ext cx="2667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4333875</xdr:colOff>
      <xdr:row>81</xdr:row>
      <xdr:rowOff>171450</xdr:rowOff>
    </xdr:from>
    <xdr:to>
      <xdr:col>7</xdr:col>
      <xdr:colOff>0</xdr:colOff>
      <xdr:row>81</xdr:row>
      <xdr:rowOff>171450</xdr:rowOff>
    </xdr:to>
    <xdr:sp macro="" textlink="">
      <xdr:nvSpPr>
        <xdr:cNvPr id="10805" name="Line 3">
          <a:extLst>
            <a:ext uri="{FF2B5EF4-FFF2-40B4-BE49-F238E27FC236}">
              <a16:creationId xmlns="" xmlns:a16="http://schemas.microsoft.com/office/drawing/2014/main" id="{00000000-0008-0000-0300-0000352A0000}"/>
            </a:ext>
          </a:extLst>
        </xdr:cNvPr>
        <xdr:cNvSpPr>
          <a:spLocks noChangeShapeType="1"/>
        </xdr:cNvSpPr>
      </xdr:nvSpPr>
      <xdr:spPr bwMode="auto">
        <a:xfrm>
          <a:off x="5629275" y="17125950"/>
          <a:ext cx="3133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257175</xdr:colOff>
      <xdr:row>139</xdr:row>
      <xdr:rowOff>171450</xdr:rowOff>
    </xdr:from>
    <xdr:to>
      <xdr:col>3</xdr:col>
      <xdr:colOff>2019300</xdr:colOff>
      <xdr:row>139</xdr:row>
      <xdr:rowOff>171450</xdr:rowOff>
    </xdr:to>
    <xdr:sp macro="" textlink="">
      <xdr:nvSpPr>
        <xdr:cNvPr id="10806" name="Line 5">
          <a:extLst>
            <a:ext uri="{FF2B5EF4-FFF2-40B4-BE49-F238E27FC236}">
              <a16:creationId xmlns="" xmlns:a16="http://schemas.microsoft.com/office/drawing/2014/main" id="{00000000-0008-0000-0300-0000362A0000}"/>
            </a:ext>
          </a:extLst>
        </xdr:cNvPr>
        <xdr:cNvSpPr>
          <a:spLocks noChangeShapeType="1"/>
        </xdr:cNvSpPr>
      </xdr:nvSpPr>
      <xdr:spPr bwMode="auto">
        <a:xfrm>
          <a:off x="647700" y="29022675"/>
          <a:ext cx="2667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4200525</xdr:colOff>
      <xdr:row>139</xdr:row>
      <xdr:rowOff>171450</xdr:rowOff>
    </xdr:from>
    <xdr:to>
      <xdr:col>6</xdr:col>
      <xdr:colOff>1038225</xdr:colOff>
      <xdr:row>139</xdr:row>
      <xdr:rowOff>171450</xdr:rowOff>
    </xdr:to>
    <xdr:sp macro="" textlink="">
      <xdr:nvSpPr>
        <xdr:cNvPr id="10807" name="Line 6">
          <a:extLst>
            <a:ext uri="{FF2B5EF4-FFF2-40B4-BE49-F238E27FC236}">
              <a16:creationId xmlns="" xmlns:a16="http://schemas.microsoft.com/office/drawing/2014/main" id="{00000000-0008-0000-0300-0000372A0000}"/>
            </a:ext>
          </a:extLst>
        </xdr:cNvPr>
        <xdr:cNvSpPr>
          <a:spLocks noChangeShapeType="1"/>
        </xdr:cNvSpPr>
      </xdr:nvSpPr>
      <xdr:spPr bwMode="auto">
        <a:xfrm>
          <a:off x="5495925" y="29022675"/>
          <a:ext cx="32480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133350</xdr:colOff>
      <xdr:row>2</xdr:row>
      <xdr:rowOff>47625</xdr:rowOff>
    </xdr:from>
    <xdr:to>
      <xdr:col>2</xdr:col>
      <xdr:colOff>790575</xdr:colOff>
      <xdr:row>5</xdr:row>
      <xdr:rowOff>171450</xdr:rowOff>
    </xdr:to>
    <xdr:pic>
      <xdr:nvPicPr>
        <xdr:cNvPr id="10808" name="Picture 8">
          <a:extLst>
            <a:ext uri="{FF2B5EF4-FFF2-40B4-BE49-F238E27FC236}">
              <a16:creationId xmlns="" xmlns:a16="http://schemas.microsoft.com/office/drawing/2014/main" id="{00000000-0008-0000-0300-000038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875" y="457200"/>
          <a:ext cx="657225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318109</xdr:colOff>
      <xdr:row>2</xdr:row>
      <xdr:rowOff>85725</xdr:rowOff>
    </xdr:from>
    <xdr:to>
      <xdr:col>6</xdr:col>
      <xdr:colOff>771526</xdr:colOff>
      <xdr:row>5</xdr:row>
      <xdr:rowOff>85725</xdr:rowOff>
    </xdr:to>
    <xdr:pic>
      <xdr:nvPicPr>
        <xdr:cNvPr id="10809" name="Picture 9">
          <a:extLst>
            <a:ext uri="{FF2B5EF4-FFF2-40B4-BE49-F238E27FC236}">
              <a16:creationId xmlns="" xmlns:a16="http://schemas.microsoft.com/office/drawing/2014/main" id="{00000000-0008-0000-0300-000039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04659" y="485775"/>
          <a:ext cx="1472592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133350</xdr:colOff>
      <xdr:row>87</xdr:row>
      <xdr:rowOff>47625</xdr:rowOff>
    </xdr:from>
    <xdr:to>
      <xdr:col>2</xdr:col>
      <xdr:colOff>790575</xdr:colOff>
      <xdr:row>90</xdr:row>
      <xdr:rowOff>171450</xdr:rowOff>
    </xdr:to>
    <xdr:pic>
      <xdr:nvPicPr>
        <xdr:cNvPr id="10810" name="Picture 8">
          <a:extLst>
            <a:ext uri="{FF2B5EF4-FFF2-40B4-BE49-F238E27FC236}">
              <a16:creationId xmlns="" xmlns:a16="http://schemas.microsoft.com/office/drawing/2014/main" id="{00000000-0008-0000-0300-00003A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875" y="18211800"/>
          <a:ext cx="657225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180975</xdr:colOff>
      <xdr:row>87</xdr:row>
      <xdr:rowOff>57150</xdr:rowOff>
    </xdr:from>
    <xdr:to>
      <xdr:col>6</xdr:col>
      <xdr:colOff>971550</xdr:colOff>
      <xdr:row>90</xdr:row>
      <xdr:rowOff>152400</xdr:rowOff>
    </xdr:to>
    <xdr:pic>
      <xdr:nvPicPr>
        <xdr:cNvPr id="10811" name="Picture 9">
          <a:extLst>
            <a:ext uri="{FF2B5EF4-FFF2-40B4-BE49-F238E27FC236}">
              <a16:creationId xmlns="" xmlns:a16="http://schemas.microsoft.com/office/drawing/2014/main" id="{00000000-0008-0000-0300-00003B2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67525" y="18183225"/>
          <a:ext cx="18097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257175</xdr:colOff>
      <xdr:row>81</xdr:row>
      <xdr:rowOff>171450</xdr:rowOff>
    </xdr:from>
    <xdr:to>
      <xdr:col>3</xdr:col>
      <xdr:colOff>2019300</xdr:colOff>
      <xdr:row>81</xdr:row>
      <xdr:rowOff>171450</xdr:rowOff>
    </xdr:to>
    <xdr:sp macro="" textlink="">
      <xdr:nvSpPr>
        <xdr:cNvPr id="11748" name="Line 2">
          <a:extLst>
            <a:ext uri="{FF2B5EF4-FFF2-40B4-BE49-F238E27FC236}">
              <a16:creationId xmlns="" xmlns:a16="http://schemas.microsoft.com/office/drawing/2014/main" id="{00000000-0008-0000-0400-0000E42D0000}"/>
            </a:ext>
          </a:extLst>
        </xdr:cNvPr>
        <xdr:cNvSpPr>
          <a:spLocks noChangeShapeType="1"/>
        </xdr:cNvSpPr>
      </xdr:nvSpPr>
      <xdr:spPr bwMode="auto">
        <a:xfrm>
          <a:off x="657225" y="17125950"/>
          <a:ext cx="2667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4333875</xdr:colOff>
      <xdr:row>81</xdr:row>
      <xdr:rowOff>171450</xdr:rowOff>
    </xdr:from>
    <xdr:to>
      <xdr:col>6</xdr:col>
      <xdr:colOff>581025</xdr:colOff>
      <xdr:row>81</xdr:row>
      <xdr:rowOff>171450</xdr:rowOff>
    </xdr:to>
    <xdr:sp macro="" textlink="">
      <xdr:nvSpPr>
        <xdr:cNvPr id="11749" name="Line 3">
          <a:extLst>
            <a:ext uri="{FF2B5EF4-FFF2-40B4-BE49-F238E27FC236}">
              <a16:creationId xmlns="" xmlns:a16="http://schemas.microsoft.com/office/drawing/2014/main" id="{00000000-0008-0000-0400-0000E52D0000}"/>
            </a:ext>
          </a:extLst>
        </xdr:cNvPr>
        <xdr:cNvSpPr>
          <a:spLocks noChangeShapeType="1"/>
        </xdr:cNvSpPr>
      </xdr:nvSpPr>
      <xdr:spPr bwMode="auto">
        <a:xfrm>
          <a:off x="5638800" y="17125950"/>
          <a:ext cx="2743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257175</xdr:colOff>
      <xdr:row>139</xdr:row>
      <xdr:rowOff>171450</xdr:rowOff>
    </xdr:from>
    <xdr:to>
      <xdr:col>3</xdr:col>
      <xdr:colOff>2019300</xdr:colOff>
      <xdr:row>139</xdr:row>
      <xdr:rowOff>171450</xdr:rowOff>
    </xdr:to>
    <xdr:sp macro="" textlink="">
      <xdr:nvSpPr>
        <xdr:cNvPr id="11750" name="Line 5">
          <a:extLst>
            <a:ext uri="{FF2B5EF4-FFF2-40B4-BE49-F238E27FC236}">
              <a16:creationId xmlns="" xmlns:a16="http://schemas.microsoft.com/office/drawing/2014/main" id="{00000000-0008-0000-0400-0000E62D0000}"/>
            </a:ext>
          </a:extLst>
        </xdr:cNvPr>
        <xdr:cNvSpPr>
          <a:spLocks noChangeShapeType="1"/>
        </xdr:cNvSpPr>
      </xdr:nvSpPr>
      <xdr:spPr bwMode="auto">
        <a:xfrm>
          <a:off x="657225" y="29022675"/>
          <a:ext cx="26670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4200525</xdr:colOff>
      <xdr:row>139</xdr:row>
      <xdr:rowOff>171450</xdr:rowOff>
    </xdr:from>
    <xdr:to>
      <xdr:col>6</xdr:col>
      <xdr:colOff>438150</xdr:colOff>
      <xdr:row>139</xdr:row>
      <xdr:rowOff>171450</xdr:rowOff>
    </xdr:to>
    <xdr:sp macro="" textlink="">
      <xdr:nvSpPr>
        <xdr:cNvPr id="11751" name="Line 6">
          <a:extLst>
            <a:ext uri="{FF2B5EF4-FFF2-40B4-BE49-F238E27FC236}">
              <a16:creationId xmlns="" xmlns:a16="http://schemas.microsoft.com/office/drawing/2014/main" id="{00000000-0008-0000-0400-0000E72D0000}"/>
            </a:ext>
          </a:extLst>
        </xdr:cNvPr>
        <xdr:cNvSpPr>
          <a:spLocks noChangeShapeType="1"/>
        </xdr:cNvSpPr>
      </xdr:nvSpPr>
      <xdr:spPr bwMode="auto">
        <a:xfrm>
          <a:off x="5505450" y="29022675"/>
          <a:ext cx="2733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133350</xdr:colOff>
      <xdr:row>2</xdr:row>
      <xdr:rowOff>47625</xdr:rowOff>
    </xdr:from>
    <xdr:to>
      <xdr:col>2</xdr:col>
      <xdr:colOff>790575</xdr:colOff>
      <xdr:row>5</xdr:row>
      <xdr:rowOff>171450</xdr:rowOff>
    </xdr:to>
    <xdr:pic>
      <xdr:nvPicPr>
        <xdr:cNvPr id="11752" name="Picture 8">
          <a:extLst>
            <a:ext uri="{FF2B5EF4-FFF2-40B4-BE49-F238E27FC236}">
              <a16:creationId xmlns="" xmlns:a16="http://schemas.microsoft.com/office/drawing/2014/main" id="{00000000-0008-0000-0400-0000E82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457200"/>
          <a:ext cx="657225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228599</xdr:colOff>
      <xdr:row>2</xdr:row>
      <xdr:rowOff>57150</xdr:rowOff>
    </xdr:from>
    <xdr:to>
      <xdr:col>6</xdr:col>
      <xdr:colOff>914399</xdr:colOff>
      <xdr:row>5</xdr:row>
      <xdr:rowOff>152400</xdr:rowOff>
    </xdr:to>
    <xdr:pic>
      <xdr:nvPicPr>
        <xdr:cNvPr id="11753" name="Picture 9">
          <a:extLst>
            <a:ext uri="{FF2B5EF4-FFF2-40B4-BE49-F238E27FC236}">
              <a16:creationId xmlns="" xmlns:a16="http://schemas.microsoft.com/office/drawing/2014/main" id="{00000000-0008-0000-0400-0000E92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10399" y="457200"/>
          <a:ext cx="17049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133350</xdr:colOff>
      <xdr:row>87</xdr:row>
      <xdr:rowOff>47625</xdr:rowOff>
    </xdr:from>
    <xdr:to>
      <xdr:col>2</xdr:col>
      <xdr:colOff>790575</xdr:colOff>
      <xdr:row>90</xdr:row>
      <xdr:rowOff>171450</xdr:rowOff>
    </xdr:to>
    <xdr:pic>
      <xdr:nvPicPr>
        <xdr:cNvPr id="11754" name="Picture 8">
          <a:extLst>
            <a:ext uri="{FF2B5EF4-FFF2-40B4-BE49-F238E27FC236}">
              <a16:creationId xmlns="" xmlns:a16="http://schemas.microsoft.com/office/drawing/2014/main" id="{00000000-0008-0000-0400-0000EA2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8211800"/>
          <a:ext cx="657225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85725</xdr:colOff>
      <xdr:row>87</xdr:row>
      <xdr:rowOff>57150</xdr:rowOff>
    </xdr:from>
    <xdr:to>
      <xdr:col>6</xdr:col>
      <xdr:colOff>971550</xdr:colOff>
      <xdr:row>90</xdr:row>
      <xdr:rowOff>152400</xdr:rowOff>
    </xdr:to>
    <xdr:pic>
      <xdr:nvPicPr>
        <xdr:cNvPr id="11755" name="Picture 9">
          <a:extLst>
            <a:ext uri="{FF2B5EF4-FFF2-40B4-BE49-F238E27FC236}">
              <a16:creationId xmlns="" xmlns:a16="http://schemas.microsoft.com/office/drawing/2014/main" id="{00000000-0008-0000-0400-0000EB2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67525" y="18221325"/>
          <a:ext cx="190500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Z519"/>
  <sheetViews>
    <sheetView showGridLines="0" tabSelected="1" view="pageBreakPreview" zoomScale="70" zoomScaleNormal="101" zoomScaleSheetLayoutView="70" workbookViewId="0">
      <selection activeCell="A35" sqref="A35:K35"/>
    </sheetView>
  </sheetViews>
  <sheetFormatPr baseColWidth="10" defaultColWidth="15.28515625" defaultRowHeight="12.75" zeroHeight="1" x14ac:dyDescent="0.25"/>
  <cols>
    <col min="1" max="1" width="21" style="167" customWidth="1"/>
    <col min="2" max="2" width="18" style="167" customWidth="1"/>
    <col min="3" max="3" width="3" style="167" customWidth="1"/>
    <col min="4" max="4" width="17" style="167" customWidth="1"/>
    <col min="5" max="5" width="8.140625" style="167" customWidth="1"/>
    <col min="6" max="6" width="18" style="167" customWidth="1"/>
    <col min="7" max="7" width="3.140625" style="167" customWidth="1"/>
    <col min="8" max="8" width="16.42578125" style="167" customWidth="1"/>
    <col min="9" max="9" width="18" style="167" customWidth="1"/>
    <col min="10" max="10" width="17.7109375" style="167" customWidth="1"/>
    <col min="11" max="11" width="18.7109375" style="167" customWidth="1"/>
    <col min="12" max="12" width="15.28515625" style="167" customWidth="1"/>
    <col min="13" max="13" width="21.140625" style="167" customWidth="1"/>
    <col min="14" max="14" width="15.28515625" style="167" customWidth="1"/>
    <col min="15" max="18" width="51.85546875" style="167" customWidth="1"/>
    <col min="19" max="19" width="15.28515625" style="167" customWidth="1"/>
    <col min="20" max="20" width="17.140625" style="287" customWidth="1"/>
    <col min="21" max="26" width="15.28515625" style="287" customWidth="1"/>
    <col min="27" max="27" width="15.28515625" style="167" customWidth="1"/>
    <col min="28" max="16384" width="15.28515625" style="167"/>
  </cols>
  <sheetData>
    <row r="1" spans="1:26" ht="19.5" customHeight="1" x14ac:dyDescent="0.25">
      <c r="A1" s="281"/>
      <c r="B1" s="282" t="s">
        <v>99</v>
      </c>
      <c r="C1" s="283"/>
      <c r="D1" s="283"/>
      <c r="E1" s="283"/>
      <c r="F1" s="283"/>
      <c r="G1" s="283"/>
      <c r="H1" s="283"/>
      <c r="I1" s="284"/>
      <c r="J1" s="285"/>
      <c r="K1" s="286"/>
      <c r="W1" s="287" t="s">
        <v>132</v>
      </c>
    </row>
    <row r="2" spans="1:26" ht="15.75" customHeight="1" x14ac:dyDescent="0.25">
      <c r="A2" s="281"/>
      <c r="B2" s="282" t="s">
        <v>125</v>
      </c>
      <c r="C2" s="283"/>
      <c r="D2" s="283"/>
      <c r="E2" s="283"/>
      <c r="F2" s="283"/>
      <c r="G2" s="283"/>
      <c r="H2" s="283"/>
      <c r="I2" s="284"/>
      <c r="J2" s="288"/>
      <c r="K2" s="289"/>
      <c r="W2" s="287" t="s">
        <v>102</v>
      </c>
    </row>
    <row r="3" spans="1:26" ht="27" customHeight="1" x14ac:dyDescent="0.25">
      <c r="A3" s="281"/>
      <c r="B3" s="172" t="s">
        <v>111</v>
      </c>
      <c r="C3" s="173"/>
      <c r="D3" s="173"/>
      <c r="E3" s="173"/>
      <c r="F3" s="173"/>
      <c r="G3" s="173"/>
      <c r="H3" s="173"/>
      <c r="I3" s="173"/>
      <c r="J3" s="290"/>
      <c r="K3" s="291"/>
      <c r="W3" s="287" t="s">
        <v>101</v>
      </c>
    </row>
    <row r="4" spans="1:26" ht="15" customHeight="1" x14ac:dyDescent="0.25">
      <c r="A4" s="157" t="s">
        <v>134</v>
      </c>
      <c r="B4" s="172" t="s">
        <v>123</v>
      </c>
      <c r="C4" s="174"/>
      <c r="D4" s="187" t="s">
        <v>135</v>
      </c>
      <c r="E4" s="187"/>
      <c r="F4" s="159">
        <v>1</v>
      </c>
      <c r="G4" s="193" t="s">
        <v>1</v>
      </c>
      <c r="H4" s="194"/>
      <c r="I4" s="160">
        <v>2017</v>
      </c>
      <c r="J4" s="157" t="s">
        <v>126</v>
      </c>
      <c r="K4" s="160" t="s">
        <v>127</v>
      </c>
      <c r="W4" s="287" t="s">
        <v>103</v>
      </c>
    </row>
    <row r="5" spans="1:26" ht="18.75" customHeight="1" x14ac:dyDescent="0.25">
      <c r="U5" s="292" t="s">
        <v>104</v>
      </c>
      <c r="W5" s="287" t="s">
        <v>110</v>
      </c>
    </row>
    <row r="6" spans="1:26" ht="21.75" customHeight="1" x14ac:dyDescent="0.25">
      <c r="A6" s="188" t="s">
        <v>118</v>
      </c>
      <c r="B6" s="189"/>
      <c r="C6" s="189"/>
      <c r="D6" s="189"/>
      <c r="E6" s="189"/>
      <c r="F6" s="189"/>
      <c r="G6" s="189"/>
      <c r="H6" s="189"/>
      <c r="I6" s="189"/>
      <c r="J6" s="189"/>
      <c r="K6" s="190"/>
      <c r="U6" s="292" t="s">
        <v>105</v>
      </c>
    </row>
    <row r="7" spans="1:26" s="171" customFormat="1" ht="38.25" x14ac:dyDescent="0.25">
      <c r="C7" s="161"/>
      <c r="D7" s="161"/>
      <c r="E7" s="161"/>
      <c r="F7" s="161"/>
      <c r="G7" s="161"/>
      <c r="H7" s="161"/>
      <c r="I7" s="161"/>
      <c r="J7" s="161"/>
      <c r="K7" s="162"/>
      <c r="T7" s="292"/>
      <c r="U7" s="292" t="s">
        <v>106</v>
      </c>
      <c r="V7" s="292"/>
      <c r="W7" s="292"/>
      <c r="X7" s="292"/>
      <c r="Y7" s="292"/>
      <c r="Z7" s="292"/>
    </row>
    <row r="8" spans="1:26" s="171" customFormat="1" ht="47.25" customHeight="1" x14ac:dyDescent="0.25">
      <c r="A8" s="293" t="s">
        <v>2</v>
      </c>
      <c r="B8" s="294"/>
      <c r="C8" s="196"/>
      <c r="D8" s="196"/>
      <c r="E8" s="197"/>
      <c r="F8" s="191" t="s">
        <v>116</v>
      </c>
      <c r="G8" s="192"/>
      <c r="H8" s="295"/>
      <c r="I8" s="296"/>
      <c r="J8" s="170" t="s">
        <v>117</v>
      </c>
      <c r="K8" s="297"/>
      <c r="T8" s="292"/>
      <c r="U8" s="292" t="s">
        <v>107</v>
      </c>
      <c r="V8" s="292"/>
      <c r="W8" s="292"/>
      <c r="X8" s="292"/>
      <c r="Y8" s="292"/>
      <c r="Z8" s="292"/>
    </row>
    <row r="9" spans="1:26" s="171" customFormat="1" ht="13.15" customHeight="1" x14ac:dyDescent="0.25">
      <c r="A9" s="298"/>
      <c r="C9" s="166"/>
      <c r="D9" s="166"/>
      <c r="E9" s="166"/>
      <c r="F9" s="161"/>
      <c r="G9" s="161"/>
      <c r="H9" s="161"/>
      <c r="I9" s="161"/>
      <c r="J9" s="161"/>
      <c r="K9" s="162"/>
      <c r="T9" s="292"/>
      <c r="U9" s="292"/>
      <c r="V9" s="292"/>
      <c r="W9" s="292"/>
      <c r="X9" s="292"/>
      <c r="Y9" s="292"/>
      <c r="Z9" s="292"/>
    </row>
    <row r="10" spans="1:26" s="171" customFormat="1" ht="32.25" customHeight="1" x14ac:dyDescent="0.25">
      <c r="A10" s="165" t="s">
        <v>113</v>
      </c>
      <c r="B10" s="177"/>
      <c r="C10" s="178"/>
      <c r="D10" s="178"/>
      <c r="E10" s="178"/>
      <c r="F10" s="178"/>
      <c r="G10" s="178"/>
      <c r="H10" s="179"/>
      <c r="I10" s="165" t="s">
        <v>121</v>
      </c>
      <c r="J10" s="178"/>
      <c r="K10" s="179"/>
      <c r="N10" s="299"/>
      <c r="T10" s="292"/>
      <c r="U10" s="292" t="s">
        <v>108</v>
      </c>
      <c r="V10" s="292"/>
      <c r="W10" s="292"/>
      <c r="X10" s="292"/>
      <c r="Y10" s="292"/>
      <c r="Z10" s="292"/>
    </row>
    <row r="11" spans="1:26" s="171" customFormat="1" ht="11.45" customHeight="1" x14ac:dyDescent="0.25">
      <c r="A11" s="298"/>
      <c r="C11" s="161"/>
      <c r="D11" s="161"/>
      <c r="E11" s="161"/>
      <c r="F11" s="161"/>
      <c r="G11" s="161"/>
      <c r="H11" s="161"/>
      <c r="I11" s="161"/>
      <c r="J11" s="161"/>
      <c r="K11" s="162"/>
      <c r="T11" s="292"/>
      <c r="U11" s="292"/>
      <c r="V11" s="292"/>
      <c r="W11" s="292"/>
      <c r="X11" s="292"/>
      <c r="Y11" s="292"/>
      <c r="Z11" s="292"/>
    </row>
    <row r="12" spans="1:26" s="171" customFormat="1" x14ac:dyDescent="0.25">
      <c r="A12" s="163" t="s">
        <v>70</v>
      </c>
      <c r="B12" s="184"/>
      <c r="C12" s="185"/>
      <c r="D12" s="185"/>
      <c r="E12" s="185"/>
      <c r="F12" s="185"/>
      <c r="G12" s="185"/>
      <c r="H12" s="185"/>
      <c r="I12" s="185"/>
      <c r="J12" s="185"/>
      <c r="K12" s="186"/>
      <c r="T12" s="292"/>
      <c r="U12" s="292" t="s">
        <v>109</v>
      </c>
      <c r="V12" s="292"/>
      <c r="W12" s="292"/>
      <c r="X12" s="292"/>
      <c r="Y12" s="292"/>
      <c r="Z12" s="292"/>
    </row>
    <row r="13" spans="1:26" s="171" customFormat="1" ht="11.45" customHeight="1" x14ac:dyDescent="0.25">
      <c r="A13" s="298"/>
      <c r="C13" s="161"/>
      <c r="D13" s="161"/>
      <c r="E13" s="161"/>
      <c r="F13" s="161"/>
      <c r="G13" s="161"/>
      <c r="H13" s="161"/>
      <c r="I13" s="161"/>
      <c r="J13" s="161"/>
      <c r="K13" s="162"/>
      <c r="T13" s="292"/>
      <c r="U13" s="292"/>
      <c r="V13" s="292"/>
      <c r="W13" s="292"/>
      <c r="X13" s="292"/>
      <c r="Y13" s="292"/>
      <c r="Z13" s="292"/>
    </row>
    <row r="14" spans="1:26" s="171" customFormat="1" x14ac:dyDescent="0.25">
      <c r="A14" s="293" t="s">
        <v>133</v>
      </c>
      <c r="B14" s="184"/>
      <c r="C14" s="185"/>
      <c r="D14" s="185"/>
      <c r="E14" s="185"/>
      <c r="F14" s="185"/>
      <c r="G14" s="185"/>
      <c r="H14" s="185"/>
      <c r="I14" s="185"/>
      <c r="J14" s="185"/>
      <c r="K14" s="186"/>
      <c r="T14" s="292"/>
      <c r="U14" s="292"/>
      <c r="V14" s="292"/>
      <c r="W14" s="292"/>
      <c r="X14" s="292"/>
      <c r="Y14" s="292"/>
      <c r="Z14" s="292"/>
    </row>
    <row r="15" spans="1:26" s="171" customFormat="1" ht="10.15" customHeight="1" x14ac:dyDescent="0.25">
      <c r="A15" s="298"/>
      <c r="C15" s="161"/>
      <c r="D15" s="161"/>
      <c r="E15" s="161"/>
      <c r="F15" s="161"/>
      <c r="G15" s="161"/>
      <c r="H15" s="161"/>
      <c r="I15" s="161"/>
      <c r="J15" s="161"/>
      <c r="K15" s="162"/>
      <c r="T15" s="292"/>
      <c r="U15" s="292"/>
      <c r="V15" s="292"/>
      <c r="W15" s="292"/>
      <c r="X15" s="292"/>
      <c r="Y15" s="292"/>
      <c r="Z15" s="292"/>
    </row>
    <row r="16" spans="1:26" s="171" customFormat="1" ht="27.6" customHeight="1" x14ac:dyDescent="0.25">
      <c r="A16" s="163" t="s">
        <v>65</v>
      </c>
      <c r="B16" s="294"/>
      <c r="C16" s="197"/>
      <c r="D16" s="175" t="s">
        <v>82</v>
      </c>
      <c r="E16" s="300"/>
      <c r="F16" s="294"/>
      <c r="G16" s="196"/>
      <c r="H16" s="197"/>
      <c r="I16" s="170" t="s">
        <v>112</v>
      </c>
      <c r="J16" s="198"/>
      <c r="K16" s="199"/>
      <c r="T16" s="292"/>
      <c r="U16" s="292"/>
      <c r="V16" s="292"/>
      <c r="W16" s="292"/>
      <c r="X16" s="292"/>
      <c r="Y16" s="292"/>
      <c r="Z16" s="292"/>
    </row>
    <row r="17" spans="1:26" s="171" customFormat="1" ht="13.15" customHeight="1" x14ac:dyDescent="0.25">
      <c r="A17" s="298"/>
      <c r="C17" s="161"/>
      <c r="D17" s="161"/>
      <c r="E17" s="161"/>
      <c r="F17" s="161"/>
      <c r="G17" s="161"/>
      <c r="H17" s="161"/>
      <c r="I17" s="161"/>
      <c r="J17" s="161"/>
      <c r="K17" s="162"/>
      <c r="T17" s="292"/>
      <c r="U17" s="292"/>
      <c r="V17" s="292"/>
      <c r="W17" s="292"/>
      <c r="X17" s="292"/>
      <c r="Y17" s="292"/>
      <c r="Z17" s="292"/>
    </row>
    <row r="18" spans="1:26" s="171" customFormat="1" ht="28.15" customHeight="1" x14ac:dyDescent="0.25">
      <c r="A18" s="175" t="s">
        <v>78</v>
      </c>
      <c r="B18" s="176"/>
      <c r="C18" s="300"/>
      <c r="D18" s="301"/>
      <c r="E18" s="302"/>
      <c r="F18" s="175" t="s">
        <v>79</v>
      </c>
      <c r="G18" s="300"/>
      <c r="H18" s="303"/>
      <c r="I18" s="168" t="s">
        <v>80</v>
      </c>
      <c r="J18" s="304"/>
      <c r="K18" s="305" t="str">
        <f>IF($V$18=0,"",(CONCATENATE($V$18," ",$W$18," ",$X$18," ",$Y$18)))</f>
        <v/>
      </c>
      <c r="L18" s="306"/>
      <c r="T18" s="292"/>
      <c r="U18" s="292"/>
      <c r="V18" s="292">
        <f>DATEDIF($D$18,$H$18,"m")</f>
        <v>0</v>
      </c>
      <c r="W18" s="292" t="s">
        <v>98</v>
      </c>
      <c r="X18" s="307">
        <f>DATEDIF($D$18,$H$18,"md")</f>
        <v>0</v>
      </c>
      <c r="Y18" s="292" t="s">
        <v>97</v>
      </c>
      <c r="Z18" s="292"/>
    </row>
    <row r="19" spans="1:26" s="171" customFormat="1" ht="18.75" customHeight="1" x14ac:dyDescent="0.25">
      <c r="A19" s="298"/>
      <c r="C19" s="161"/>
      <c r="D19" s="161"/>
      <c r="E19" s="161"/>
      <c r="F19" s="161"/>
      <c r="G19" s="161"/>
      <c r="H19" s="161"/>
      <c r="I19" s="161"/>
      <c r="J19" s="161"/>
      <c r="K19" s="162"/>
      <c r="T19" s="292"/>
      <c r="U19" s="292"/>
      <c r="V19" s="292"/>
      <c r="W19" s="292"/>
      <c r="X19" s="292"/>
      <c r="Y19" s="292"/>
      <c r="Z19" s="292"/>
    </row>
    <row r="20" spans="1:26" s="171" customFormat="1" ht="34.5" customHeight="1" x14ac:dyDescent="0.25">
      <c r="A20" s="175" t="s">
        <v>114</v>
      </c>
      <c r="B20" s="176"/>
      <c r="C20" s="169"/>
      <c r="D20" s="196"/>
      <c r="E20" s="196"/>
      <c r="F20" s="196"/>
      <c r="G20" s="196"/>
      <c r="H20" s="197"/>
      <c r="I20" s="168" t="s">
        <v>128</v>
      </c>
      <c r="J20" s="304"/>
      <c r="K20" s="305"/>
      <c r="T20" s="292"/>
      <c r="U20" s="292"/>
      <c r="V20" s="292"/>
      <c r="W20" s="292"/>
      <c r="X20" s="292"/>
      <c r="Y20" s="292"/>
      <c r="Z20" s="292"/>
    </row>
    <row r="21" spans="1:26" s="171" customFormat="1" ht="18.75" customHeight="1" x14ac:dyDescent="0.25">
      <c r="A21" s="298"/>
      <c r="C21" s="161"/>
      <c r="D21" s="161"/>
      <c r="E21" s="161"/>
      <c r="F21" s="161"/>
      <c r="G21" s="161"/>
      <c r="H21" s="161"/>
      <c r="I21" s="161"/>
      <c r="J21" s="161"/>
      <c r="K21" s="162"/>
      <c r="T21" s="292"/>
      <c r="U21" s="292"/>
      <c r="V21" s="292"/>
      <c r="W21" s="292"/>
      <c r="X21" s="292"/>
      <c r="Y21" s="292"/>
      <c r="Z21" s="292"/>
    </row>
    <row r="22" spans="1:26" s="171" customFormat="1" ht="34.5" customHeight="1" x14ac:dyDescent="0.25">
      <c r="A22" s="175" t="s">
        <v>72</v>
      </c>
      <c r="B22" s="176"/>
      <c r="C22" s="176"/>
      <c r="D22" s="196"/>
      <c r="E22" s="196"/>
      <c r="F22" s="196"/>
      <c r="G22" s="196"/>
      <c r="H22" s="197"/>
      <c r="I22" s="168" t="s">
        <v>74</v>
      </c>
      <c r="J22" s="304"/>
      <c r="K22" s="305"/>
      <c r="T22" s="292"/>
      <c r="U22" s="292"/>
      <c r="V22" s="292"/>
      <c r="W22" s="292"/>
      <c r="X22" s="292"/>
      <c r="Y22" s="292"/>
      <c r="Z22" s="292"/>
    </row>
    <row r="23" spans="1:26" s="171" customFormat="1" ht="18.75" customHeight="1" x14ac:dyDescent="0.25">
      <c r="A23" s="298"/>
      <c r="C23" s="161"/>
      <c r="D23" s="161"/>
      <c r="E23" s="161"/>
      <c r="F23" s="161"/>
      <c r="G23" s="161"/>
      <c r="H23" s="161"/>
      <c r="I23" s="161"/>
      <c r="J23" s="161"/>
      <c r="K23" s="162"/>
      <c r="T23" s="292"/>
      <c r="U23" s="292"/>
      <c r="V23" s="292"/>
      <c r="W23" s="292"/>
      <c r="X23" s="292"/>
      <c r="Y23" s="292"/>
      <c r="Z23" s="292"/>
    </row>
    <row r="24" spans="1:26" s="171" customFormat="1" ht="34.5" customHeight="1" x14ac:dyDescent="0.25">
      <c r="A24" s="175" t="s">
        <v>76</v>
      </c>
      <c r="B24" s="176"/>
      <c r="C24" s="176"/>
      <c r="D24" s="196"/>
      <c r="E24" s="196"/>
      <c r="F24" s="196"/>
      <c r="G24" s="196"/>
      <c r="H24" s="197"/>
      <c r="I24" s="168" t="s">
        <v>75</v>
      </c>
      <c r="J24" s="304"/>
      <c r="K24" s="308"/>
      <c r="T24" s="292"/>
      <c r="U24" s="292"/>
      <c r="V24" s="292"/>
      <c r="W24" s="292"/>
      <c r="X24" s="292"/>
      <c r="Y24" s="292"/>
      <c r="Z24" s="292"/>
    </row>
    <row r="25" spans="1:26" s="171" customFormat="1" ht="18.75" customHeight="1" x14ac:dyDescent="0.25">
      <c r="A25" s="298"/>
      <c r="C25" s="161"/>
      <c r="D25" s="161"/>
      <c r="E25" s="161"/>
      <c r="F25" s="161"/>
      <c r="G25" s="161"/>
      <c r="H25" s="161"/>
      <c r="I25" s="161"/>
      <c r="J25" s="161"/>
      <c r="K25" s="162"/>
      <c r="T25" s="292"/>
      <c r="U25" s="292"/>
      <c r="V25" s="292"/>
      <c r="W25" s="292"/>
      <c r="X25" s="292"/>
      <c r="Y25" s="292"/>
      <c r="Z25" s="292"/>
    </row>
    <row r="26" spans="1:26" s="171" customFormat="1" ht="40.5" customHeight="1" x14ac:dyDescent="0.25">
      <c r="A26" s="175" t="s">
        <v>122</v>
      </c>
      <c r="B26" s="176"/>
      <c r="C26" s="176"/>
      <c r="D26" s="196"/>
      <c r="E26" s="196"/>
      <c r="F26" s="196"/>
      <c r="G26" s="196"/>
      <c r="H26" s="197"/>
      <c r="I26" s="163" t="s">
        <v>129</v>
      </c>
      <c r="J26" s="309"/>
      <c r="K26" s="310"/>
      <c r="T26" s="292"/>
      <c r="U26" s="292"/>
      <c r="V26" s="292"/>
      <c r="W26" s="292"/>
      <c r="X26" s="292"/>
      <c r="Y26" s="292"/>
      <c r="Z26" s="292"/>
    </row>
    <row r="27" spans="1:26" s="171" customFormat="1" ht="18.75" customHeight="1" x14ac:dyDescent="0.25">
      <c r="A27" s="298"/>
      <c r="C27" s="161"/>
      <c r="D27" s="161"/>
      <c r="E27" s="161"/>
      <c r="F27" s="161"/>
      <c r="G27" s="161"/>
      <c r="H27" s="161"/>
      <c r="I27" s="161"/>
      <c r="J27" s="161"/>
      <c r="K27" s="162"/>
      <c r="T27" s="292"/>
      <c r="U27" s="292"/>
      <c r="V27" s="292"/>
      <c r="W27" s="292"/>
      <c r="X27" s="292"/>
      <c r="Y27" s="292"/>
      <c r="Z27" s="292"/>
    </row>
    <row r="28" spans="1:26" s="171" customFormat="1" ht="51.75" customHeight="1" x14ac:dyDescent="0.25">
      <c r="A28" s="175" t="s">
        <v>115</v>
      </c>
      <c r="B28" s="176"/>
      <c r="C28" s="169"/>
      <c r="D28" s="311"/>
      <c r="E28" s="311"/>
      <c r="F28" s="311"/>
      <c r="G28" s="311"/>
      <c r="H28" s="311"/>
      <c r="I28" s="311"/>
      <c r="J28" s="311"/>
      <c r="K28" s="312"/>
      <c r="T28" s="292"/>
      <c r="U28" s="292"/>
      <c r="V28" s="292"/>
      <c r="W28" s="292"/>
      <c r="X28" s="292"/>
      <c r="Y28" s="292"/>
      <c r="Z28" s="292"/>
    </row>
    <row r="29" spans="1:26" s="171" customFormat="1" ht="28.5" customHeight="1" x14ac:dyDescent="0.25">
      <c r="A29" s="164"/>
      <c r="B29" s="313"/>
      <c r="C29" s="313"/>
      <c r="D29" s="313"/>
      <c r="E29" s="313"/>
      <c r="F29" s="313"/>
      <c r="G29" s="313"/>
      <c r="H29" s="313"/>
      <c r="I29" s="313"/>
      <c r="J29" s="313"/>
      <c r="K29" s="313"/>
      <c r="T29" s="292"/>
      <c r="U29" s="292"/>
      <c r="V29" s="292"/>
      <c r="W29" s="292"/>
      <c r="X29" s="292"/>
      <c r="Y29" s="292"/>
      <c r="Z29" s="292"/>
    </row>
    <row r="30" spans="1:26" s="171" customFormat="1" ht="29.25" customHeight="1" x14ac:dyDescent="0.25">
      <c r="A30" s="158" t="s">
        <v>119</v>
      </c>
      <c r="B30" s="164"/>
      <c r="C30" s="164"/>
      <c r="D30" s="164"/>
      <c r="E30" s="164"/>
      <c r="F30" s="164"/>
      <c r="G30" s="164"/>
      <c r="H30" s="164"/>
      <c r="I30" s="164"/>
      <c r="J30" s="164"/>
      <c r="K30" s="313"/>
      <c r="T30" s="292"/>
      <c r="U30" s="292"/>
      <c r="V30" s="292"/>
      <c r="W30" s="292"/>
      <c r="X30" s="292"/>
      <c r="Y30" s="292"/>
      <c r="Z30" s="292"/>
    </row>
    <row r="31" spans="1:26" s="171" customFormat="1" ht="36" customHeight="1" x14ac:dyDescent="0.25">
      <c r="A31" s="164"/>
      <c r="B31" s="164"/>
      <c r="C31" s="164"/>
      <c r="D31" s="314"/>
      <c r="E31" s="314"/>
      <c r="F31" s="164"/>
      <c r="G31" s="164"/>
      <c r="H31" s="313"/>
      <c r="I31" s="164"/>
      <c r="J31" s="164"/>
      <c r="K31" s="313"/>
      <c r="L31" s="315"/>
      <c r="T31" s="292"/>
      <c r="U31" s="292"/>
      <c r="V31" s="292"/>
      <c r="W31" s="292"/>
      <c r="X31" s="292"/>
      <c r="Y31" s="292"/>
      <c r="Z31" s="292"/>
    </row>
    <row r="32" spans="1:26" s="171" customFormat="1" ht="31.5" customHeight="1" x14ac:dyDescent="0.25">
      <c r="A32" s="163" t="s">
        <v>130</v>
      </c>
      <c r="B32" s="316"/>
      <c r="C32" s="316"/>
      <c r="D32" s="316"/>
      <c r="H32" s="182" t="s">
        <v>120</v>
      </c>
      <c r="I32" s="182"/>
      <c r="J32" s="316"/>
      <c r="K32" s="316"/>
      <c r="T32" s="292"/>
      <c r="U32" s="292"/>
      <c r="V32" s="292"/>
      <c r="W32" s="292"/>
      <c r="X32" s="292"/>
      <c r="Y32" s="292"/>
      <c r="Z32" s="292"/>
    </row>
    <row r="33" spans="1:26" s="171" customFormat="1" ht="15" customHeight="1" x14ac:dyDescent="0.25">
      <c r="B33" s="164"/>
      <c r="C33" s="164"/>
      <c r="D33" s="164"/>
      <c r="E33" s="164"/>
      <c r="F33" s="164"/>
      <c r="G33" s="164"/>
      <c r="H33" s="164"/>
      <c r="I33" s="164"/>
      <c r="J33" s="164"/>
      <c r="K33" s="313"/>
      <c r="T33" s="292"/>
      <c r="U33" s="292"/>
      <c r="V33" s="292"/>
      <c r="W33" s="292"/>
      <c r="X33" s="292"/>
      <c r="Y33" s="292"/>
      <c r="Z33" s="292"/>
    </row>
    <row r="34" spans="1:26" s="171" customFormat="1" ht="36.75" customHeight="1" x14ac:dyDescent="0.25">
      <c r="H34" s="317"/>
      <c r="K34" s="317"/>
      <c r="T34" s="292"/>
      <c r="U34" s="292"/>
      <c r="V34" s="292"/>
      <c r="W34" s="292"/>
      <c r="X34" s="292"/>
      <c r="Y34" s="292"/>
      <c r="Z34" s="292"/>
    </row>
    <row r="35" spans="1:26" s="171" customFormat="1" ht="46.9" customHeight="1" x14ac:dyDescent="0.25">
      <c r="A35" s="180" t="s">
        <v>131</v>
      </c>
      <c r="B35" s="180"/>
      <c r="C35" s="180"/>
      <c r="D35" s="180"/>
      <c r="E35" s="180"/>
      <c r="F35" s="180"/>
      <c r="G35" s="180"/>
      <c r="H35" s="180"/>
      <c r="I35" s="180"/>
      <c r="J35" s="180"/>
      <c r="K35" s="180"/>
      <c r="T35" s="292"/>
      <c r="U35" s="292"/>
      <c r="V35" s="292"/>
      <c r="W35" s="292"/>
      <c r="X35" s="292"/>
      <c r="Y35" s="292"/>
      <c r="Z35" s="292"/>
    </row>
    <row r="36" spans="1:26" ht="15" customHeight="1" x14ac:dyDescent="0.25">
      <c r="H36" s="318"/>
      <c r="K36" s="318"/>
    </row>
    <row r="37" spans="1:26" ht="15" customHeight="1" x14ac:dyDescent="0.25">
      <c r="A37" s="195" t="s">
        <v>124</v>
      </c>
      <c r="B37" s="195"/>
      <c r="C37" s="195"/>
      <c r="D37" s="195"/>
      <c r="E37" s="195"/>
      <c r="F37" s="195"/>
      <c r="G37" s="195"/>
      <c r="H37" s="195"/>
      <c r="I37" s="195"/>
      <c r="J37" s="195"/>
      <c r="K37" s="195"/>
    </row>
    <row r="38" spans="1:26" ht="30.6" customHeight="1" x14ac:dyDescent="0.25">
      <c r="A38" s="195"/>
      <c r="B38" s="195"/>
      <c r="C38" s="195"/>
      <c r="D38" s="195"/>
      <c r="E38" s="195"/>
      <c r="F38" s="195"/>
      <c r="G38" s="195"/>
      <c r="H38" s="195"/>
      <c r="I38" s="195"/>
      <c r="J38" s="195"/>
      <c r="K38" s="195"/>
    </row>
    <row r="39" spans="1:26" ht="15" customHeight="1" x14ac:dyDescent="0.25">
      <c r="H39" s="318"/>
      <c r="K39" s="318"/>
    </row>
    <row r="40" spans="1:26" ht="15" customHeight="1" x14ac:dyDescent="0.25">
      <c r="H40" s="318"/>
      <c r="K40" s="318"/>
    </row>
    <row r="41" spans="1:26" ht="15" customHeight="1" x14ac:dyDescent="0.25">
      <c r="H41" s="318"/>
      <c r="K41" s="318"/>
    </row>
    <row r="42" spans="1:26" ht="15" customHeight="1" x14ac:dyDescent="0.25">
      <c r="H42" s="318"/>
      <c r="K42" s="318"/>
    </row>
    <row r="43" spans="1:26" ht="15" customHeight="1" x14ac:dyDescent="0.25">
      <c r="H43" s="318"/>
      <c r="K43" s="318"/>
    </row>
    <row r="44" spans="1:26" ht="15" customHeight="1" x14ac:dyDescent="0.25">
      <c r="H44" s="318"/>
      <c r="K44" s="318"/>
    </row>
    <row r="45" spans="1:26" ht="15" customHeight="1" x14ac:dyDescent="0.25">
      <c r="H45" s="318"/>
      <c r="K45" s="318"/>
    </row>
    <row r="46" spans="1:26" ht="15" customHeight="1" x14ac:dyDescent="0.25">
      <c r="H46" s="318"/>
      <c r="K46" s="318"/>
    </row>
    <row r="47" spans="1:26" ht="15" customHeight="1" x14ac:dyDescent="0.25">
      <c r="H47" s="318"/>
      <c r="K47" s="318"/>
    </row>
    <row r="48" spans="1:26" ht="15" customHeight="1" x14ac:dyDescent="0.25">
      <c r="H48" s="318"/>
      <c r="K48" s="318"/>
    </row>
    <row r="49" spans="8:11" ht="15" customHeight="1" x14ac:dyDescent="0.25">
      <c r="H49" s="318"/>
      <c r="K49" s="318"/>
    </row>
    <row r="50" spans="8:11" ht="15" customHeight="1" x14ac:dyDescent="0.25">
      <c r="H50" s="318"/>
      <c r="K50" s="318"/>
    </row>
    <row r="51" spans="8:11" ht="15" customHeight="1" x14ac:dyDescent="0.25">
      <c r="H51" s="318"/>
      <c r="K51" s="318"/>
    </row>
    <row r="52" spans="8:11" ht="15" customHeight="1" x14ac:dyDescent="0.25">
      <c r="H52" s="318"/>
      <c r="K52" s="318"/>
    </row>
    <row r="53" spans="8:11" ht="15" customHeight="1" x14ac:dyDescent="0.25">
      <c r="H53" s="318"/>
      <c r="K53" s="318"/>
    </row>
    <row r="54" spans="8:11" ht="15" customHeight="1" x14ac:dyDescent="0.25">
      <c r="H54" s="318"/>
      <c r="K54" s="318"/>
    </row>
    <row r="55" spans="8:11" ht="15" customHeight="1" x14ac:dyDescent="0.25">
      <c r="H55" s="318"/>
      <c r="K55" s="318"/>
    </row>
    <row r="56" spans="8:11" ht="15" customHeight="1" x14ac:dyDescent="0.25">
      <c r="H56" s="318"/>
      <c r="K56" s="318"/>
    </row>
    <row r="57" spans="8:11" x14ac:dyDescent="0.25"/>
    <row r="58" spans="8:11" x14ac:dyDescent="0.25"/>
    <row r="59" spans="8:11" x14ac:dyDescent="0.25"/>
    <row r="60" spans="8:11" x14ac:dyDescent="0.25"/>
    <row r="61" spans="8:11" x14ac:dyDescent="0.25"/>
    <row r="62" spans="8:11" x14ac:dyDescent="0.25"/>
    <row r="63" spans="8:11" x14ac:dyDescent="0.25"/>
    <row r="64" spans="8:11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  <row r="255" x14ac:dyDescent="0.25"/>
    <row r="256" x14ac:dyDescent="0.25"/>
    <row r="257" x14ac:dyDescent="0.25"/>
    <row r="258" x14ac:dyDescent="0.25"/>
    <row r="259" x14ac:dyDescent="0.25"/>
    <row r="260" x14ac:dyDescent="0.25"/>
    <row r="261" x14ac:dyDescent="0.25"/>
    <row r="262" x14ac:dyDescent="0.25"/>
    <row r="263" x14ac:dyDescent="0.25"/>
    <row r="264" x14ac:dyDescent="0.25"/>
    <row r="265" x14ac:dyDescent="0.25"/>
    <row r="266" x14ac:dyDescent="0.25"/>
    <row r="267" x14ac:dyDescent="0.25"/>
    <row r="268" x14ac:dyDescent="0.25"/>
    <row r="269" x14ac:dyDescent="0.25"/>
    <row r="270" x14ac:dyDescent="0.25"/>
    <row r="271" x14ac:dyDescent="0.25"/>
    <row r="272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  <row r="287" x14ac:dyDescent="0.25"/>
    <row r="288" x14ac:dyDescent="0.25"/>
    <row r="289" x14ac:dyDescent="0.25"/>
    <row r="290" x14ac:dyDescent="0.25"/>
    <row r="291" x14ac:dyDescent="0.25"/>
    <row r="292" x14ac:dyDescent="0.25"/>
    <row r="293" x14ac:dyDescent="0.25"/>
    <row r="294" x14ac:dyDescent="0.25"/>
    <row r="295" x14ac:dyDescent="0.25"/>
    <row r="296" x14ac:dyDescent="0.25"/>
    <row r="297" x14ac:dyDescent="0.25"/>
    <row r="298" x14ac:dyDescent="0.25"/>
    <row r="299" x14ac:dyDescent="0.25"/>
    <row r="300" x14ac:dyDescent="0.25"/>
    <row r="301" x14ac:dyDescent="0.25"/>
    <row r="302" x14ac:dyDescent="0.25"/>
    <row r="303" x14ac:dyDescent="0.25"/>
    <row r="304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  <row r="356" x14ac:dyDescent="0.25"/>
    <row r="357" x14ac:dyDescent="0.25"/>
    <row r="358" x14ac:dyDescent="0.25"/>
    <row r="359" x14ac:dyDescent="0.25"/>
    <row r="360" x14ac:dyDescent="0.25"/>
    <row r="361" x14ac:dyDescent="0.25"/>
    <row r="362" x14ac:dyDescent="0.25"/>
    <row r="363" x14ac:dyDescent="0.25"/>
    <row r="364" x14ac:dyDescent="0.25"/>
    <row r="365" x14ac:dyDescent="0.25"/>
    <row r="366" x14ac:dyDescent="0.25"/>
    <row r="367" x14ac:dyDescent="0.25"/>
    <row r="368" x14ac:dyDescent="0.25"/>
    <row r="369" x14ac:dyDescent="0.25"/>
    <row r="370" x14ac:dyDescent="0.25"/>
    <row r="371" x14ac:dyDescent="0.25"/>
    <row r="372" x14ac:dyDescent="0.25"/>
    <row r="373" x14ac:dyDescent="0.25"/>
    <row r="374" x14ac:dyDescent="0.25"/>
    <row r="375" x14ac:dyDescent="0.25"/>
    <row r="376" x14ac:dyDescent="0.25"/>
    <row r="377" x14ac:dyDescent="0.25"/>
    <row r="378" x14ac:dyDescent="0.25"/>
    <row r="379" x14ac:dyDescent="0.25"/>
    <row r="380" x14ac:dyDescent="0.25"/>
    <row r="381" x14ac:dyDescent="0.25"/>
    <row r="382" x14ac:dyDescent="0.25"/>
    <row r="383" x14ac:dyDescent="0.25"/>
    <row r="384" x14ac:dyDescent="0.25"/>
    <row r="385" x14ac:dyDescent="0.25"/>
    <row r="386" x14ac:dyDescent="0.25"/>
    <row r="387" x14ac:dyDescent="0.25"/>
    <row r="388" x14ac:dyDescent="0.25"/>
    <row r="389" x14ac:dyDescent="0.25"/>
    <row r="390" x14ac:dyDescent="0.25"/>
    <row r="391" x14ac:dyDescent="0.25"/>
    <row r="392" x14ac:dyDescent="0.25"/>
    <row r="393" x14ac:dyDescent="0.25"/>
    <row r="394" x14ac:dyDescent="0.25"/>
    <row r="395" x14ac:dyDescent="0.25"/>
    <row r="396" x14ac:dyDescent="0.25"/>
    <row r="397" x14ac:dyDescent="0.25"/>
    <row r="398" x14ac:dyDescent="0.25"/>
    <row r="399" x14ac:dyDescent="0.25"/>
    <row r="400" x14ac:dyDescent="0.25"/>
    <row r="401" x14ac:dyDescent="0.25"/>
    <row r="402" x14ac:dyDescent="0.25"/>
    <row r="403" x14ac:dyDescent="0.25"/>
    <row r="404" x14ac:dyDescent="0.25"/>
    <row r="405" x14ac:dyDescent="0.25"/>
    <row r="406" x14ac:dyDescent="0.25"/>
    <row r="407" x14ac:dyDescent="0.25"/>
    <row r="408" x14ac:dyDescent="0.25"/>
    <row r="409" x14ac:dyDescent="0.25"/>
    <row r="410" x14ac:dyDescent="0.25"/>
    <row r="411" x14ac:dyDescent="0.25"/>
    <row r="412" x14ac:dyDescent="0.25"/>
    <row r="413" x14ac:dyDescent="0.25"/>
    <row r="414" x14ac:dyDescent="0.25"/>
    <row r="415" x14ac:dyDescent="0.25"/>
    <row r="416" x14ac:dyDescent="0.25"/>
    <row r="417" x14ac:dyDescent="0.25"/>
    <row r="418" x14ac:dyDescent="0.25"/>
    <row r="419" x14ac:dyDescent="0.25"/>
    <row r="420" x14ac:dyDescent="0.25"/>
    <row r="421" x14ac:dyDescent="0.25"/>
    <row r="422" x14ac:dyDescent="0.25"/>
    <row r="423" x14ac:dyDescent="0.25"/>
    <row r="424" x14ac:dyDescent="0.25"/>
    <row r="425" x14ac:dyDescent="0.25"/>
    <row r="426" x14ac:dyDescent="0.25"/>
    <row r="427" x14ac:dyDescent="0.25"/>
    <row r="428" x14ac:dyDescent="0.25"/>
    <row r="429" x14ac:dyDescent="0.25"/>
    <row r="430" x14ac:dyDescent="0.25"/>
    <row r="431" x14ac:dyDescent="0.25"/>
    <row r="432" x14ac:dyDescent="0.25"/>
    <row r="433" x14ac:dyDescent="0.25"/>
    <row r="434" x14ac:dyDescent="0.25"/>
    <row r="435" x14ac:dyDescent="0.25"/>
    <row r="436" x14ac:dyDescent="0.25"/>
    <row r="437" x14ac:dyDescent="0.25"/>
    <row r="438" x14ac:dyDescent="0.25"/>
    <row r="439" x14ac:dyDescent="0.25"/>
    <row r="440" x14ac:dyDescent="0.25"/>
    <row r="441" x14ac:dyDescent="0.25"/>
    <row r="442" x14ac:dyDescent="0.25"/>
    <row r="443" x14ac:dyDescent="0.25"/>
    <row r="444" x14ac:dyDescent="0.25"/>
    <row r="445" x14ac:dyDescent="0.25"/>
    <row r="446" x14ac:dyDescent="0.25"/>
    <row r="447" x14ac:dyDescent="0.25"/>
    <row r="448" x14ac:dyDescent="0.25"/>
    <row r="449" x14ac:dyDescent="0.25"/>
    <row r="450" x14ac:dyDescent="0.25"/>
    <row r="451" x14ac:dyDescent="0.25"/>
    <row r="452" x14ac:dyDescent="0.25"/>
    <row r="453" x14ac:dyDescent="0.25"/>
    <row r="454" x14ac:dyDescent="0.25"/>
    <row r="455" x14ac:dyDescent="0.25"/>
    <row r="456" x14ac:dyDescent="0.25"/>
    <row r="457" x14ac:dyDescent="0.25"/>
    <row r="458" x14ac:dyDescent="0.25"/>
    <row r="459" x14ac:dyDescent="0.25"/>
    <row r="460" x14ac:dyDescent="0.25"/>
    <row r="461" x14ac:dyDescent="0.25"/>
    <row r="462" x14ac:dyDescent="0.25"/>
    <row r="463" x14ac:dyDescent="0.25"/>
    <row r="464" x14ac:dyDescent="0.25"/>
    <row r="465" x14ac:dyDescent="0.25"/>
    <row r="466" x14ac:dyDescent="0.25"/>
    <row r="467" x14ac:dyDescent="0.25"/>
    <row r="468" x14ac:dyDescent="0.25"/>
    <row r="469" x14ac:dyDescent="0.25"/>
    <row r="470" x14ac:dyDescent="0.25"/>
    <row r="471" x14ac:dyDescent="0.25"/>
    <row r="472" x14ac:dyDescent="0.25"/>
    <row r="473" x14ac:dyDescent="0.25"/>
    <row r="474" x14ac:dyDescent="0.25"/>
    <row r="475" x14ac:dyDescent="0.25"/>
    <row r="476" x14ac:dyDescent="0.25"/>
    <row r="477" x14ac:dyDescent="0.25"/>
    <row r="478" x14ac:dyDescent="0.25"/>
    <row r="479" x14ac:dyDescent="0.25"/>
    <row r="480" x14ac:dyDescent="0.25"/>
    <row r="481" x14ac:dyDescent="0.25"/>
    <row r="482" x14ac:dyDescent="0.25"/>
    <row r="483" x14ac:dyDescent="0.25"/>
    <row r="484" x14ac:dyDescent="0.25"/>
    <row r="485" x14ac:dyDescent="0.25"/>
    <row r="486" x14ac:dyDescent="0.25"/>
    <row r="487" x14ac:dyDescent="0.25"/>
    <row r="488" x14ac:dyDescent="0.25"/>
    <row r="489" x14ac:dyDescent="0.25"/>
    <row r="490" x14ac:dyDescent="0.25"/>
    <row r="491" x14ac:dyDescent="0.25"/>
    <row r="492" x14ac:dyDescent="0.25"/>
    <row r="493" x14ac:dyDescent="0.25"/>
    <row r="494" x14ac:dyDescent="0.25"/>
    <row r="495" x14ac:dyDescent="0.25"/>
    <row r="496" x14ac:dyDescent="0.25"/>
    <row r="497" x14ac:dyDescent="0.25"/>
    <row r="498" x14ac:dyDescent="0.25"/>
    <row r="499" x14ac:dyDescent="0.25"/>
    <row r="500" x14ac:dyDescent="0.25"/>
    <row r="501" x14ac:dyDescent="0.25"/>
    <row r="502" x14ac:dyDescent="0.25"/>
    <row r="503" x14ac:dyDescent="0.25"/>
    <row r="504" x14ac:dyDescent="0.25"/>
    <row r="505" x14ac:dyDescent="0.25"/>
    <row r="506" x14ac:dyDescent="0.25"/>
    <row r="507" x14ac:dyDescent="0.25"/>
    <row r="508" x14ac:dyDescent="0.25"/>
    <row r="509" x14ac:dyDescent="0.25"/>
    <row r="510" x14ac:dyDescent="0.25"/>
    <row r="511" x14ac:dyDescent="0.25"/>
    <row r="512" x14ac:dyDescent="0.25"/>
    <row r="513" x14ac:dyDescent="0.25"/>
    <row r="514" x14ac:dyDescent="0.25"/>
    <row r="515" x14ac:dyDescent="0.25"/>
    <row r="516" x14ac:dyDescent="0.25"/>
    <row r="517" x14ac:dyDescent="0.25"/>
    <row r="518" x14ac:dyDescent="0.25"/>
    <row r="519" x14ac:dyDescent="0.25"/>
  </sheetData>
  <sheetProtection selectLockedCells="1" selectUnlockedCells="1"/>
  <dataConsolidate/>
  <mergeCells count="39">
    <mergeCell ref="A37:K38"/>
    <mergeCell ref="D16:E16"/>
    <mergeCell ref="F18:G18"/>
    <mergeCell ref="D18:E18"/>
    <mergeCell ref="B16:C16"/>
    <mergeCell ref="A28:B28"/>
    <mergeCell ref="D28:K28"/>
    <mergeCell ref="A22:C22"/>
    <mergeCell ref="A24:C24"/>
    <mergeCell ref="D24:H24"/>
    <mergeCell ref="D20:H20"/>
    <mergeCell ref="D26:H26"/>
    <mergeCell ref="A26:C26"/>
    <mergeCell ref="J16:K16"/>
    <mergeCell ref="D22:H22"/>
    <mergeCell ref="F16:H16"/>
    <mergeCell ref="J10:K10"/>
    <mergeCell ref="A35:K35"/>
    <mergeCell ref="J26:K26"/>
    <mergeCell ref="B32:D32"/>
    <mergeCell ref="H32:I32"/>
    <mergeCell ref="J32:K32"/>
    <mergeCell ref="B14:K14"/>
    <mergeCell ref="B12:K12"/>
    <mergeCell ref="B2:I2"/>
    <mergeCell ref="B3:I3"/>
    <mergeCell ref="B4:C4"/>
    <mergeCell ref="A20:B20"/>
    <mergeCell ref="A18:C18"/>
    <mergeCell ref="B10:H10"/>
    <mergeCell ref="A1:A3"/>
    <mergeCell ref="D4:E4"/>
    <mergeCell ref="A6:K6"/>
    <mergeCell ref="F8:G8"/>
    <mergeCell ref="B8:E8"/>
    <mergeCell ref="H8:I8"/>
    <mergeCell ref="G4:H4"/>
    <mergeCell ref="J1:K3"/>
    <mergeCell ref="B1:I1"/>
  </mergeCells>
  <dataValidations xWindow="1386" yWindow="383" count="9">
    <dataValidation type="list" allowBlank="1" showInputMessage="1" showErrorMessage="1" prompt="Seleccione el tipo de proyecto segun objeto del mismo. " sqref="B16:B17">
      <formula1>"Venta de Servicios,  Posgrados"</formula1>
    </dataValidation>
    <dataValidation allowBlank="1" showInputMessage="1" showErrorMessage="1" prompt="Enuncie la argumentacion, sustentacion y/o beneficios a logar con el desarrollo del proyecto." sqref="B14:B15"/>
    <dataValidation allowBlank="1" showInputMessage="1" showErrorMessage="1" prompt="Enuncie la Actividad a Desarrollar por el proyecto." sqref="B12:B13"/>
    <dataValidation allowBlank="1" showErrorMessage="1" prompt="Enuncie la argumentacion, sustentacion y/o beneficios a logar con el desarrollo del proyecto." sqref="F16:F17"/>
    <dataValidation allowBlank="1" showInputMessage="1" showErrorMessage="1" promptTitle="Dijitar" prompt="Año-Mes-Día" sqref="H18:H19 D18:D19"/>
    <dataValidation type="list" allowBlank="1" showInputMessage="1" showErrorMessage="1" sqref="B8:B9">
      <formula1>$U$5:$U$12</formula1>
    </dataValidation>
    <dataValidation type="list" allowBlank="1" showInputMessage="1" showErrorMessage="1" sqref="C7 J16:J17">
      <formula1>$W$1:$W$5</formula1>
    </dataValidation>
    <dataValidation allowBlank="1" showInputMessage="1" showErrorMessage="1" prompt="Fecha Acta Consejo de Facultad_x000a_AAAA-MM-DD" sqref="K8:K9"/>
    <dataValidation allowBlank="1" showInputMessage="1" showErrorMessage="1" prompt="El Acto Administrativo corresponde al Acta del Consejo de Facultad en la que se aprueba el proyecto.    " sqref="H8:H9"/>
  </dataValidations>
  <printOptions horizontalCentered="1" verticalCentered="1"/>
  <pageMargins left="0.15748031496062992" right="0.11811023622047245" top="0.19685039370078741" bottom="0.39370078740157483" header="0.78740157480314965" footer="0.39370078740157483"/>
  <pageSetup scale="55" firstPageNumber="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IW138"/>
  <sheetViews>
    <sheetView topLeftCell="A34" zoomScale="90" zoomScaleNormal="90" zoomScaleSheetLayoutView="100" workbookViewId="0">
      <selection activeCell="C52" sqref="C52"/>
    </sheetView>
  </sheetViews>
  <sheetFormatPr baseColWidth="10" defaultColWidth="15.28515625" defaultRowHeight="15.75" x14ac:dyDescent="0.25"/>
  <cols>
    <col min="1" max="1" width="1.85546875" style="82" customWidth="1"/>
    <col min="2" max="2" width="18.140625" style="81" customWidth="1"/>
    <col min="3" max="3" width="18.42578125" style="81" customWidth="1"/>
    <col min="4" max="4" width="18.42578125" style="83" customWidth="1"/>
    <col min="5" max="5" width="65.5703125" style="81" customWidth="1"/>
    <col min="6" max="6" width="23.7109375" style="81" customWidth="1"/>
    <col min="7" max="7" width="27.140625" style="81" customWidth="1"/>
    <col min="8" max="8" width="26" style="81" customWidth="1"/>
    <col min="9" max="9" width="2.85546875" style="81" customWidth="1"/>
    <col min="10" max="16384" width="15.28515625" style="81"/>
  </cols>
  <sheetData>
    <row r="1" spans="2:257" x14ac:dyDescent="0.25">
      <c r="B1" s="183"/>
      <c r="C1" s="237" t="s">
        <v>99</v>
      </c>
      <c r="D1" s="237"/>
      <c r="E1" s="237"/>
      <c r="F1" s="237"/>
      <c r="G1" s="237"/>
      <c r="H1" s="183"/>
    </row>
    <row r="2" spans="2:257" x14ac:dyDescent="0.25">
      <c r="B2" s="183"/>
      <c r="C2" s="237"/>
      <c r="D2" s="237"/>
      <c r="E2" s="237"/>
      <c r="F2" s="237"/>
      <c r="G2" s="237"/>
      <c r="H2" s="183"/>
    </row>
    <row r="3" spans="2:257" ht="37.5" customHeight="1" x14ac:dyDescent="0.25">
      <c r="B3" s="183"/>
      <c r="C3" s="238" t="s">
        <v>86</v>
      </c>
      <c r="D3" s="238"/>
      <c r="E3" s="238"/>
      <c r="F3" s="238"/>
      <c r="G3" s="238"/>
      <c r="H3" s="183"/>
    </row>
    <row r="4" spans="2:257" x14ac:dyDescent="0.25">
      <c r="B4" s="146" t="s">
        <v>48</v>
      </c>
      <c r="C4" s="235"/>
      <c r="D4" s="236"/>
      <c r="E4" s="146" t="s">
        <v>47</v>
      </c>
      <c r="F4" s="149">
        <v>1</v>
      </c>
      <c r="G4" s="146" t="s">
        <v>100</v>
      </c>
      <c r="H4" s="147">
        <v>2017</v>
      </c>
    </row>
    <row r="6" spans="2:257" ht="33.75" customHeight="1" x14ac:dyDescent="0.25">
      <c r="B6" s="222" t="s">
        <v>84</v>
      </c>
      <c r="C6" s="222"/>
      <c r="D6" s="222"/>
      <c r="E6" s="222"/>
      <c r="F6" s="222"/>
      <c r="G6" s="222"/>
      <c r="H6" s="22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  <c r="AF6" s="82"/>
      <c r="AG6" s="82"/>
      <c r="AH6" s="82"/>
      <c r="AI6" s="82"/>
      <c r="AJ6" s="82"/>
      <c r="AK6" s="82"/>
      <c r="AL6" s="82"/>
      <c r="AM6" s="82"/>
      <c r="AN6" s="82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82"/>
      <c r="BH6" s="82"/>
      <c r="BI6" s="82"/>
      <c r="BJ6" s="82"/>
      <c r="BK6" s="82"/>
      <c r="BL6" s="82"/>
      <c r="BM6" s="82"/>
      <c r="BN6" s="82"/>
      <c r="BO6" s="82"/>
      <c r="BP6" s="82"/>
      <c r="BQ6" s="82"/>
      <c r="BR6" s="82"/>
      <c r="BS6" s="82"/>
      <c r="BT6" s="82"/>
      <c r="BU6" s="82"/>
      <c r="BV6" s="82"/>
      <c r="BW6" s="82"/>
      <c r="BX6" s="82"/>
      <c r="BY6" s="82"/>
      <c r="BZ6" s="82"/>
      <c r="CA6" s="82"/>
      <c r="CB6" s="82"/>
      <c r="CC6" s="82"/>
      <c r="CD6" s="82"/>
      <c r="CE6" s="82"/>
      <c r="CF6" s="82"/>
      <c r="CG6" s="82"/>
      <c r="CH6" s="82"/>
      <c r="CI6" s="82"/>
      <c r="CJ6" s="82"/>
      <c r="CK6" s="82"/>
      <c r="CL6" s="82"/>
      <c r="CM6" s="82"/>
      <c r="CN6" s="82"/>
      <c r="CO6" s="82"/>
      <c r="CP6" s="82"/>
      <c r="CQ6" s="82"/>
      <c r="CR6" s="82"/>
      <c r="CS6" s="82"/>
      <c r="CT6" s="82"/>
      <c r="CU6" s="82"/>
      <c r="CV6" s="82"/>
      <c r="CW6" s="82"/>
      <c r="CX6" s="82"/>
      <c r="CY6" s="82"/>
      <c r="CZ6" s="82"/>
      <c r="DA6" s="82"/>
      <c r="DB6" s="82"/>
      <c r="DC6" s="82"/>
      <c r="DD6" s="82"/>
      <c r="DE6" s="82"/>
      <c r="DF6" s="82"/>
      <c r="DG6" s="82"/>
      <c r="DH6" s="82"/>
      <c r="DI6" s="82"/>
      <c r="DJ6" s="82"/>
      <c r="DK6" s="82"/>
      <c r="DL6" s="82"/>
      <c r="DM6" s="82"/>
      <c r="DN6" s="82"/>
      <c r="DO6" s="82"/>
      <c r="DP6" s="82"/>
      <c r="DQ6" s="82"/>
      <c r="DR6" s="82"/>
      <c r="DS6" s="82"/>
      <c r="DT6" s="82"/>
      <c r="DU6" s="82"/>
      <c r="DV6" s="82"/>
      <c r="DW6" s="82"/>
      <c r="DX6" s="82"/>
      <c r="DY6" s="82"/>
      <c r="DZ6" s="82"/>
      <c r="EA6" s="82"/>
      <c r="EB6" s="82"/>
      <c r="EC6" s="82"/>
      <c r="ED6" s="82"/>
      <c r="EE6" s="82"/>
      <c r="EF6" s="82"/>
      <c r="EG6" s="82"/>
      <c r="EH6" s="82"/>
      <c r="EI6" s="82"/>
      <c r="EJ6" s="82"/>
      <c r="EK6" s="82"/>
      <c r="EL6" s="82"/>
      <c r="EM6" s="82"/>
      <c r="EN6" s="82"/>
      <c r="EO6" s="82"/>
      <c r="EP6" s="82"/>
      <c r="EQ6" s="82"/>
      <c r="ER6" s="82"/>
      <c r="ES6" s="82"/>
      <c r="ET6" s="82"/>
      <c r="EU6" s="82"/>
      <c r="EV6" s="82"/>
      <c r="EW6" s="82"/>
      <c r="EX6" s="82"/>
      <c r="EY6" s="82"/>
      <c r="EZ6" s="82"/>
      <c r="FA6" s="82"/>
      <c r="FB6" s="82"/>
      <c r="FC6" s="82"/>
      <c r="FD6" s="82"/>
      <c r="FE6" s="82"/>
      <c r="FF6" s="82"/>
      <c r="FG6" s="82"/>
      <c r="FH6" s="82"/>
      <c r="FI6" s="82"/>
      <c r="FJ6" s="82"/>
      <c r="FK6" s="82"/>
      <c r="FL6" s="82"/>
      <c r="FM6" s="82"/>
      <c r="FN6" s="82"/>
      <c r="FO6" s="82"/>
      <c r="FP6" s="82"/>
      <c r="FQ6" s="82"/>
      <c r="FR6" s="82"/>
      <c r="FS6" s="82"/>
      <c r="FT6" s="82"/>
      <c r="FU6" s="82"/>
      <c r="FV6" s="82"/>
      <c r="FW6" s="82"/>
      <c r="FX6" s="82"/>
      <c r="FY6" s="82"/>
      <c r="FZ6" s="82"/>
      <c r="GA6" s="82"/>
      <c r="GB6" s="82"/>
      <c r="GC6" s="82"/>
      <c r="GD6" s="82"/>
      <c r="GE6" s="82"/>
      <c r="GF6" s="82"/>
      <c r="GG6" s="82"/>
      <c r="GH6" s="82"/>
      <c r="GI6" s="82"/>
      <c r="GJ6" s="82"/>
      <c r="GK6" s="82"/>
      <c r="GL6" s="82"/>
      <c r="GM6" s="82"/>
      <c r="GN6" s="82"/>
      <c r="GO6" s="82"/>
      <c r="GP6" s="82"/>
      <c r="GQ6" s="82"/>
      <c r="GR6" s="82"/>
      <c r="GS6" s="82"/>
      <c r="GT6" s="82"/>
      <c r="GU6" s="82"/>
      <c r="GV6" s="82"/>
      <c r="GW6" s="82"/>
      <c r="GX6" s="82"/>
      <c r="GY6" s="82"/>
      <c r="GZ6" s="82"/>
      <c r="HA6" s="82"/>
      <c r="HB6" s="82"/>
      <c r="HC6" s="82"/>
      <c r="HD6" s="82"/>
      <c r="HE6" s="82"/>
      <c r="HF6" s="82"/>
      <c r="HG6" s="82"/>
      <c r="HH6" s="82"/>
      <c r="HI6" s="82"/>
      <c r="HJ6" s="82"/>
      <c r="HK6" s="82"/>
      <c r="HL6" s="82"/>
      <c r="HM6" s="82"/>
      <c r="HN6" s="82"/>
      <c r="HO6" s="82"/>
      <c r="HP6" s="82"/>
      <c r="HQ6" s="82"/>
      <c r="HR6" s="82"/>
      <c r="HS6" s="82"/>
      <c r="HT6" s="82"/>
      <c r="HU6" s="82"/>
      <c r="HV6" s="82"/>
      <c r="HW6" s="82"/>
      <c r="HX6" s="82"/>
      <c r="HY6" s="82"/>
      <c r="HZ6" s="82"/>
      <c r="IA6" s="82"/>
      <c r="IB6" s="82"/>
      <c r="IC6" s="82"/>
      <c r="ID6" s="82"/>
      <c r="IE6" s="82"/>
      <c r="IF6" s="82"/>
      <c r="IG6" s="82"/>
      <c r="IH6" s="82"/>
      <c r="II6" s="82"/>
      <c r="IJ6" s="82"/>
      <c r="IK6" s="82"/>
      <c r="IL6" s="82"/>
      <c r="IM6" s="82"/>
      <c r="IN6" s="82"/>
      <c r="IO6" s="82"/>
      <c r="IP6" s="82"/>
      <c r="IQ6" s="82"/>
      <c r="IR6" s="82"/>
      <c r="IS6" s="82"/>
      <c r="IT6" s="82"/>
      <c r="IU6" s="82"/>
      <c r="IV6" s="82"/>
      <c r="IW6" s="82"/>
    </row>
    <row r="7" spans="2:257" x14ac:dyDescent="0.25">
      <c r="B7" s="105"/>
      <c r="C7" s="105"/>
      <c r="D7" s="105"/>
      <c r="E7" s="105"/>
      <c r="F7" s="105"/>
      <c r="G7" s="105"/>
      <c r="H7" s="105"/>
      <c r="I7" s="82"/>
      <c r="J7" s="82"/>
      <c r="K7" s="82"/>
      <c r="L7" s="82"/>
      <c r="M7" s="82"/>
      <c r="N7" s="82"/>
      <c r="O7" s="82"/>
      <c r="P7" s="82"/>
      <c r="Q7" s="82"/>
      <c r="R7" s="82"/>
      <c r="S7" s="82"/>
      <c r="T7" s="82"/>
      <c r="U7" s="82"/>
      <c r="V7" s="82"/>
      <c r="W7" s="82"/>
      <c r="X7" s="82"/>
      <c r="Y7" s="82"/>
      <c r="Z7" s="82"/>
      <c r="AA7" s="82"/>
      <c r="AB7" s="82"/>
      <c r="AC7" s="82"/>
      <c r="AD7" s="82"/>
      <c r="AE7" s="82"/>
      <c r="AF7" s="82"/>
      <c r="AG7" s="82"/>
      <c r="AH7" s="82"/>
      <c r="AI7" s="82"/>
      <c r="AJ7" s="82"/>
      <c r="AK7" s="82"/>
      <c r="AL7" s="82"/>
      <c r="AM7" s="82"/>
      <c r="AN7" s="82"/>
      <c r="AO7" s="82"/>
      <c r="AP7" s="82"/>
      <c r="AQ7" s="82"/>
      <c r="AR7" s="82"/>
      <c r="AS7" s="82"/>
      <c r="AT7" s="82"/>
      <c r="AU7" s="82"/>
      <c r="AV7" s="82"/>
      <c r="AW7" s="82"/>
      <c r="AX7" s="82"/>
      <c r="AY7" s="82"/>
      <c r="AZ7" s="82"/>
      <c r="BA7" s="82"/>
      <c r="BB7" s="82"/>
      <c r="BC7" s="82"/>
      <c r="BD7" s="82"/>
      <c r="BE7" s="82"/>
      <c r="BF7" s="82"/>
      <c r="BG7" s="82"/>
      <c r="BH7" s="82"/>
      <c r="BI7" s="82"/>
      <c r="BJ7" s="82"/>
      <c r="BK7" s="82"/>
      <c r="BL7" s="82"/>
      <c r="BM7" s="82"/>
      <c r="BN7" s="82"/>
      <c r="BO7" s="82"/>
      <c r="BP7" s="82"/>
      <c r="BQ7" s="82"/>
      <c r="BR7" s="82"/>
      <c r="BS7" s="82"/>
      <c r="BT7" s="82"/>
      <c r="BU7" s="82"/>
      <c r="BV7" s="82"/>
      <c r="BW7" s="82"/>
      <c r="BX7" s="82"/>
      <c r="BY7" s="82"/>
      <c r="BZ7" s="82"/>
      <c r="CA7" s="82"/>
      <c r="CB7" s="82"/>
      <c r="CC7" s="82"/>
      <c r="CD7" s="82"/>
      <c r="CE7" s="82"/>
      <c r="CF7" s="82"/>
      <c r="CG7" s="82"/>
      <c r="CH7" s="82"/>
      <c r="CI7" s="82"/>
      <c r="CJ7" s="82"/>
      <c r="CK7" s="82"/>
      <c r="CL7" s="82"/>
      <c r="CM7" s="82"/>
      <c r="CN7" s="82"/>
      <c r="CO7" s="82"/>
      <c r="CP7" s="82"/>
      <c r="CQ7" s="82"/>
      <c r="CR7" s="82"/>
      <c r="CS7" s="82"/>
      <c r="CT7" s="82"/>
      <c r="CU7" s="82"/>
      <c r="CV7" s="82"/>
      <c r="CW7" s="82"/>
      <c r="CX7" s="82"/>
      <c r="CY7" s="82"/>
      <c r="CZ7" s="82"/>
      <c r="DA7" s="82"/>
      <c r="DB7" s="82"/>
      <c r="DC7" s="82"/>
      <c r="DD7" s="82"/>
      <c r="DE7" s="82"/>
      <c r="DF7" s="82"/>
      <c r="DG7" s="82"/>
      <c r="DH7" s="82"/>
      <c r="DI7" s="82"/>
      <c r="DJ7" s="82"/>
      <c r="DK7" s="82"/>
      <c r="DL7" s="82"/>
      <c r="DM7" s="82"/>
      <c r="DN7" s="82"/>
      <c r="DO7" s="82"/>
      <c r="DP7" s="82"/>
      <c r="DQ7" s="82"/>
      <c r="DR7" s="82"/>
      <c r="DS7" s="82"/>
      <c r="DT7" s="82"/>
      <c r="DU7" s="82"/>
      <c r="DV7" s="82"/>
      <c r="DW7" s="82"/>
      <c r="DX7" s="82"/>
      <c r="DY7" s="82"/>
      <c r="DZ7" s="82"/>
      <c r="EA7" s="82"/>
      <c r="EB7" s="82"/>
      <c r="EC7" s="82"/>
      <c r="ED7" s="82"/>
      <c r="EE7" s="82"/>
      <c r="EF7" s="82"/>
      <c r="EG7" s="82"/>
      <c r="EH7" s="82"/>
      <c r="EI7" s="82"/>
      <c r="EJ7" s="82"/>
      <c r="EK7" s="82"/>
      <c r="EL7" s="82"/>
      <c r="EM7" s="82"/>
      <c r="EN7" s="82"/>
      <c r="EO7" s="82"/>
      <c r="EP7" s="82"/>
      <c r="EQ7" s="82"/>
      <c r="ER7" s="82"/>
      <c r="ES7" s="82"/>
      <c r="ET7" s="82"/>
      <c r="EU7" s="82"/>
      <c r="EV7" s="82"/>
      <c r="EW7" s="82"/>
      <c r="EX7" s="82"/>
      <c r="EY7" s="82"/>
      <c r="EZ7" s="82"/>
      <c r="FA7" s="82"/>
      <c r="FB7" s="82"/>
      <c r="FC7" s="82"/>
      <c r="FD7" s="82"/>
      <c r="FE7" s="82"/>
      <c r="FF7" s="82"/>
      <c r="FG7" s="82"/>
      <c r="FH7" s="82"/>
      <c r="FI7" s="82"/>
      <c r="FJ7" s="82"/>
      <c r="FK7" s="82"/>
      <c r="FL7" s="82"/>
      <c r="FM7" s="82"/>
      <c r="FN7" s="82"/>
      <c r="FO7" s="82"/>
      <c r="FP7" s="82"/>
      <c r="FQ7" s="82"/>
      <c r="FR7" s="82"/>
      <c r="FS7" s="82"/>
      <c r="FT7" s="82"/>
      <c r="FU7" s="82"/>
      <c r="FV7" s="82"/>
      <c r="FW7" s="82"/>
      <c r="FX7" s="82"/>
      <c r="FY7" s="82"/>
      <c r="FZ7" s="82"/>
      <c r="GA7" s="82"/>
      <c r="GB7" s="82"/>
      <c r="GC7" s="82"/>
      <c r="GD7" s="82"/>
      <c r="GE7" s="82"/>
      <c r="GF7" s="82"/>
      <c r="GG7" s="82"/>
      <c r="GH7" s="82"/>
      <c r="GI7" s="82"/>
      <c r="GJ7" s="82"/>
      <c r="GK7" s="82"/>
      <c r="GL7" s="82"/>
      <c r="GM7" s="82"/>
      <c r="GN7" s="82"/>
      <c r="GO7" s="82"/>
      <c r="GP7" s="82"/>
      <c r="GQ7" s="82"/>
      <c r="GR7" s="82"/>
      <c r="GS7" s="82"/>
      <c r="GT7" s="82"/>
      <c r="GU7" s="82"/>
      <c r="GV7" s="82"/>
      <c r="GW7" s="82"/>
      <c r="GX7" s="82"/>
      <c r="GY7" s="82"/>
      <c r="GZ7" s="82"/>
      <c r="HA7" s="82"/>
      <c r="HB7" s="82"/>
      <c r="HC7" s="82"/>
      <c r="HD7" s="82"/>
      <c r="HE7" s="82"/>
      <c r="HF7" s="82"/>
      <c r="HG7" s="82"/>
      <c r="HH7" s="82"/>
      <c r="HI7" s="82"/>
      <c r="HJ7" s="82"/>
      <c r="HK7" s="82"/>
      <c r="HL7" s="82"/>
      <c r="HM7" s="82"/>
      <c r="HN7" s="82"/>
      <c r="HO7" s="82"/>
      <c r="HP7" s="82"/>
      <c r="HQ7" s="82"/>
      <c r="HR7" s="82"/>
      <c r="HS7" s="82"/>
      <c r="HT7" s="82"/>
      <c r="HU7" s="82"/>
      <c r="HV7" s="82"/>
      <c r="HW7" s="82"/>
      <c r="HX7" s="82"/>
      <c r="HY7" s="82"/>
      <c r="HZ7" s="82"/>
      <c r="IA7" s="82"/>
      <c r="IB7" s="82"/>
      <c r="IC7" s="82"/>
      <c r="ID7" s="82"/>
      <c r="IE7" s="82"/>
      <c r="IF7" s="82"/>
      <c r="IG7" s="82"/>
      <c r="IH7" s="82"/>
      <c r="II7" s="82"/>
      <c r="IJ7" s="82"/>
      <c r="IK7" s="82"/>
      <c r="IL7" s="82"/>
      <c r="IM7" s="82"/>
      <c r="IN7" s="82"/>
      <c r="IO7" s="82"/>
      <c r="IP7" s="82"/>
      <c r="IQ7" s="82"/>
      <c r="IR7" s="82"/>
      <c r="IS7" s="82"/>
      <c r="IT7" s="82"/>
      <c r="IU7" s="82"/>
      <c r="IV7" s="82"/>
      <c r="IW7" s="82"/>
    </row>
    <row r="8" spans="2:257" x14ac:dyDescent="0.25">
      <c r="B8" s="150" t="s">
        <v>2</v>
      </c>
      <c r="C8" s="215">
        <f>+'MI-PSO-FO-15'!B8:D8</f>
        <v>0</v>
      </c>
      <c r="D8" s="215"/>
      <c r="E8" s="155" t="s">
        <v>67</v>
      </c>
      <c r="F8" s="148">
        <f>+'MI-PSO-FO-15'!H8</f>
        <v>0</v>
      </c>
      <c r="G8" s="153" t="s">
        <v>66</v>
      </c>
      <c r="H8" s="148" t="e">
        <f>+'MI-PSO-FO-15'!#REF!</f>
        <v>#REF!</v>
      </c>
      <c r="I8" s="82"/>
      <c r="J8" s="82"/>
      <c r="K8" s="82"/>
      <c r="L8" s="82"/>
      <c r="M8" s="82"/>
      <c r="N8" s="82"/>
      <c r="O8" s="82"/>
      <c r="P8" s="82"/>
      <c r="Q8" s="82"/>
      <c r="R8" s="82"/>
      <c r="S8" s="82"/>
      <c r="T8" s="82"/>
      <c r="U8" s="82"/>
      <c r="V8" s="82"/>
      <c r="W8" s="82"/>
      <c r="X8" s="82"/>
      <c r="Y8" s="82"/>
      <c r="Z8" s="82"/>
      <c r="AA8" s="82"/>
      <c r="AB8" s="82"/>
      <c r="AC8" s="82"/>
      <c r="AD8" s="82"/>
      <c r="AE8" s="82"/>
      <c r="AF8" s="82"/>
      <c r="AG8" s="82"/>
      <c r="AH8" s="82"/>
      <c r="AI8" s="82"/>
      <c r="AJ8" s="82"/>
      <c r="AK8" s="82"/>
      <c r="AL8" s="82"/>
      <c r="AM8" s="82"/>
      <c r="AN8" s="82"/>
      <c r="AO8" s="82"/>
      <c r="AP8" s="82"/>
      <c r="AQ8" s="82"/>
      <c r="AR8" s="82"/>
      <c r="AS8" s="82"/>
      <c r="AT8" s="82"/>
      <c r="AU8" s="82"/>
      <c r="AV8" s="82"/>
      <c r="AW8" s="82"/>
      <c r="AX8" s="82"/>
      <c r="AY8" s="82"/>
      <c r="AZ8" s="82"/>
      <c r="BA8" s="82"/>
      <c r="BB8" s="82"/>
      <c r="BC8" s="82"/>
      <c r="BD8" s="82"/>
      <c r="BE8" s="82"/>
      <c r="BF8" s="82"/>
      <c r="BG8" s="82"/>
      <c r="BH8" s="82"/>
      <c r="BI8" s="82"/>
      <c r="BJ8" s="82"/>
      <c r="BK8" s="82"/>
      <c r="BL8" s="82"/>
      <c r="BM8" s="82"/>
      <c r="BN8" s="82"/>
      <c r="BO8" s="82"/>
      <c r="BP8" s="82"/>
      <c r="BQ8" s="82"/>
      <c r="BR8" s="82"/>
      <c r="BS8" s="82"/>
      <c r="BT8" s="82"/>
      <c r="BU8" s="82"/>
      <c r="BV8" s="82"/>
      <c r="BW8" s="82"/>
      <c r="BX8" s="82"/>
      <c r="BY8" s="82"/>
      <c r="BZ8" s="82"/>
      <c r="CA8" s="82"/>
      <c r="CB8" s="82"/>
      <c r="CC8" s="82"/>
      <c r="CD8" s="82"/>
      <c r="CE8" s="82"/>
      <c r="CF8" s="82"/>
      <c r="CG8" s="82"/>
      <c r="CH8" s="82"/>
      <c r="CI8" s="82"/>
      <c r="CJ8" s="82"/>
      <c r="CK8" s="82"/>
      <c r="CL8" s="82"/>
      <c r="CM8" s="82"/>
      <c r="CN8" s="82"/>
      <c r="CO8" s="82"/>
      <c r="CP8" s="82"/>
      <c r="CQ8" s="82"/>
      <c r="CR8" s="82"/>
      <c r="CS8" s="82"/>
      <c r="CT8" s="82"/>
      <c r="CU8" s="82"/>
      <c r="CV8" s="82"/>
      <c r="CW8" s="82"/>
      <c r="CX8" s="82"/>
      <c r="CY8" s="82"/>
      <c r="CZ8" s="82"/>
      <c r="DA8" s="82"/>
      <c r="DB8" s="82"/>
      <c r="DC8" s="82"/>
      <c r="DD8" s="82"/>
      <c r="DE8" s="82"/>
      <c r="DF8" s="82"/>
      <c r="DG8" s="82"/>
      <c r="DH8" s="82"/>
      <c r="DI8" s="82"/>
      <c r="DJ8" s="82"/>
      <c r="DK8" s="82"/>
      <c r="DL8" s="82"/>
      <c r="DM8" s="82"/>
      <c r="DN8" s="82"/>
      <c r="DO8" s="82"/>
      <c r="DP8" s="82"/>
      <c r="DQ8" s="82"/>
      <c r="DR8" s="82"/>
      <c r="DS8" s="82"/>
      <c r="DT8" s="82"/>
      <c r="DU8" s="82"/>
      <c r="DV8" s="82"/>
      <c r="DW8" s="82"/>
      <c r="DX8" s="82"/>
      <c r="DY8" s="82"/>
      <c r="DZ8" s="82"/>
      <c r="EA8" s="82"/>
      <c r="EB8" s="82"/>
      <c r="EC8" s="82"/>
      <c r="ED8" s="82"/>
      <c r="EE8" s="82"/>
      <c r="EF8" s="82"/>
      <c r="EG8" s="82"/>
      <c r="EH8" s="82"/>
      <c r="EI8" s="82"/>
      <c r="EJ8" s="82"/>
      <c r="EK8" s="82"/>
      <c r="EL8" s="82"/>
      <c r="EM8" s="82"/>
      <c r="EN8" s="82"/>
      <c r="EO8" s="82"/>
      <c r="EP8" s="82"/>
      <c r="EQ8" s="82"/>
      <c r="ER8" s="82"/>
      <c r="ES8" s="82"/>
      <c r="ET8" s="82"/>
      <c r="EU8" s="82"/>
      <c r="EV8" s="82"/>
      <c r="EW8" s="82"/>
      <c r="EX8" s="82"/>
      <c r="EY8" s="82"/>
      <c r="EZ8" s="82"/>
      <c r="FA8" s="82"/>
      <c r="FB8" s="82"/>
      <c r="FC8" s="82"/>
      <c r="FD8" s="82"/>
      <c r="FE8" s="82"/>
      <c r="FF8" s="82"/>
      <c r="FG8" s="82"/>
      <c r="FH8" s="82"/>
      <c r="FI8" s="82"/>
      <c r="FJ8" s="82"/>
      <c r="FK8" s="82"/>
      <c r="FL8" s="82"/>
      <c r="FM8" s="82"/>
      <c r="FN8" s="82"/>
      <c r="FO8" s="82"/>
      <c r="FP8" s="82"/>
      <c r="FQ8" s="82"/>
      <c r="FR8" s="82"/>
      <c r="FS8" s="82"/>
      <c r="FT8" s="82"/>
      <c r="FU8" s="82"/>
      <c r="FV8" s="82"/>
      <c r="FW8" s="82"/>
      <c r="FX8" s="82"/>
      <c r="FY8" s="82"/>
      <c r="FZ8" s="82"/>
      <c r="GA8" s="82"/>
      <c r="GB8" s="82"/>
      <c r="GC8" s="82"/>
      <c r="GD8" s="82"/>
      <c r="GE8" s="82"/>
      <c r="GF8" s="82"/>
      <c r="GG8" s="82"/>
      <c r="GH8" s="82"/>
      <c r="GI8" s="82"/>
      <c r="GJ8" s="82"/>
      <c r="GK8" s="82"/>
      <c r="GL8" s="82"/>
      <c r="GM8" s="82"/>
      <c r="GN8" s="82"/>
      <c r="GO8" s="82"/>
      <c r="GP8" s="82"/>
      <c r="GQ8" s="82"/>
      <c r="GR8" s="82"/>
      <c r="GS8" s="82"/>
      <c r="GT8" s="82"/>
      <c r="GU8" s="82"/>
      <c r="GV8" s="82"/>
      <c r="GW8" s="82"/>
      <c r="GX8" s="82"/>
      <c r="GY8" s="82"/>
      <c r="GZ8" s="82"/>
      <c r="HA8" s="82"/>
      <c r="HB8" s="82"/>
      <c r="HC8" s="82"/>
      <c r="HD8" s="82"/>
      <c r="HE8" s="82"/>
      <c r="HF8" s="82"/>
      <c r="HG8" s="82"/>
      <c r="HH8" s="82"/>
      <c r="HI8" s="82"/>
      <c r="HJ8" s="82"/>
      <c r="HK8" s="82"/>
      <c r="HL8" s="82"/>
      <c r="HM8" s="82"/>
      <c r="HN8" s="82"/>
      <c r="HO8" s="82"/>
      <c r="HP8" s="82"/>
      <c r="HQ8" s="82"/>
      <c r="HR8" s="82"/>
      <c r="HS8" s="82"/>
      <c r="HT8" s="82"/>
      <c r="HU8" s="82"/>
      <c r="HV8" s="82"/>
      <c r="HW8" s="82"/>
      <c r="HX8" s="82"/>
      <c r="HY8" s="82"/>
      <c r="HZ8" s="82"/>
      <c r="IA8" s="82"/>
      <c r="IB8" s="82"/>
      <c r="IC8" s="82"/>
      <c r="ID8" s="82"/>
      <c r="IE8" s="82"/>
      <c r="IF8" s="82"/>
      <c r="IG8" s="82"/>
      <c r="IH8" s="82"/>
      <c r="II8" s="82"/>
      <c r="IJ8" s="82"/>
      <c r="IK8" s="82"/>
      <c r="IL8" s="82"/>
      <c r="IM8" s="82"/>
      <c r="IN8" s="82"/>
      <c r="IO8" s="82"/>
      <c r="IP8" s="82"/>
      <c r="IQ8" s="82"/>
      <c r="IR8" s="82"/>
      <c r="IS8" s="82"/>
      <c r="IT8" s="82"/>
      <c r="IU8" s="82"/>
      <c r="IV8" s="82"/>
      <c r="IW8" s="82"/>
    </row>
    <row r="9" spans="2:257" ht="30" x14ac:dyDescent="0.25">
      <c r="B9" s="151" t="s">
        <v>69</v>
      </c>
      <c r="C9" s="223">
        <f>+'MI-PSO-FO-15'!C10:K10</f>
        <v>0</v>
      </c>
      <c r="D9" s="223"/>
      <c r="E9" s="223"/>
      <c r="F9" s="223"/>
      <c r="G9" s="223"/>
      <c r="H9" s="223"/>
      <c r="I9" s="82"/>
      <c r="J9" s="82"/>
      <c r="K9" s="82"/>
      <c r="L9" s="82"/>
      <c r="M9" s="82"/>
      <c r="N9" s="82"/>
      <c r="O9" s="82"/>
      <c r="P9" s="82"/>
      <c r="Q9" s="82"/>
      <c r="R9" s="82"/>
      <c r="S9" s="82"/>
      <c r="T9" s="82"/>
      <c r="U9" s="82"/>
      <c r="V9" s="82"/>
      <c r="W9" s="82"/>
      <c r="X9" s="82"/>
      <c r="Y9" s="82"/>
      <c r="Z9" s="82"/>
      <c r="AA9" s="82"/>
      <c r="AB9" s="82"/>
      <c r="AC9" s="82"/>
      <c r="AD9" s="82"/>
      <c r="AE9" s="82"/>
      <c r="AF9" s="82"/>
      <c r="AG9" s="82"/>
      <c r="AH9" s="82"/>
      <c r="AI9" s="82"/>
      <c r="AJ9" s="82"/>
      <c r="AK9" s="82"/>
      <c r="AL9" s="82"/>
      <c r="AM9" s="82"/>
      <c r="AN9" s="82"/>
      <c r="AO9" s="82"/>
      <c r="AP9" s="82"/>
      <c r="AQ9" s="82"/>
      <c r="AR9" s="82"/>
      <c r="AS9" s="82"/>
      <c r="AT9" s="82"/>
      <c r="AU9" s="82"/>
      <c r="AV9" s="82"/>
      <c r="AW9" s="82"/>
      <c r="AX9" s="82"/>
      <c r="AY9" s="82"/>
      <c r="AZ9" s="82"/>
      <c r="BA9" s="82"/>
      <c r="BB9" s="82"/>
      <c r="BC9" s="82"/>
      <c r="BD9" s="82"/>
      <c r="BE9" s="82"/>
      <c r="BF9" s="82"/>
      <c r="BG9" s="82"/>
      <c r="BH9" s="82"/>
      <c r="BI9" s="82"/>
      <c r="BJ9" s="82"/>
      <c r="BK9" s="82"/>
      <c r="BL9" s="82"/>
      <c r="BM9" s="82"/>
      <c r="BN9" s="82"/>
      <c r="BO9" s="82"/>
      <c r="BP9" s="82"/>
      <c r="BQ9" s="82"/>
      <c r="BR9" s="82"/>
      <c r="BS9" s="82"/>
      <c r="BT9" s="82"/>
      <c r="BU9" s="82"/>
      <c r="BV9" s="82"/>
      <c r="BW9" s="82"/>
      <c r="BX9" s="82"/>
      <c r="BY9" s="82"/>
      <c r="BZ9" s="82"/>
      <c r="CA9" s="82"/>
      <c r="CB9" s="82"/>
      <c r="CC9" s="82"/>
      <c r="CD9" s="82"/>
      <c r="CE9" s="82"/>
      <c r="CF9" s="82"/>
      <c r="CG9" s="82"/>
      <c r="CH9" s="82"/>
      <c r="CI9" s="82"/>
      <c r="CJ9" s="82"/>
      <c r="CK9" s="82"/>
      <c r="CL9" s="82"/>
      <c r="CM9" s="82"/>
      <c r="CN9" s="82"/>
      <c r="CO9" s="82"/>
      <c r="CP9" s="82"/>
      <c r="CQ9" s="82"/>
      <c r="CR9" s="82"/>
      <c r="CS9" s="82"/>
      <c r="CT9" s="82"/>
      <c r="CU9" s="82"/>
      <c r="CV9" s="82"/>
      <c r="CW9" s="82"/>
      <c r="CX9" s="82"/>
      <c r="CY9" s="82"/>
      <c r="CZ9" s="82"/>
      <c r="DA9" s="82"/>
      <c r="DB9" s="82"/>
      <c r="DC9" s="82"/>
      <c r="DD9" s="82"/>
      <c r="DE9" s="82"/>
      <c r="DF9" s="82"/>
      <c r="DG9" s="82"/>
      <c r="DH9" s="82"/>
      <c r="DI9" s="82"/>
      <c r="DJ9" s="82"/>
      <c r="DK9" s="82"/>
      <c r="DL9" s="82"/>
      <c r="DM9" s="82"/>
      <c r="DN9" s="82"/>
      <c r="DO9" s="82"/>
      <c r="DP9" s="82"/>
      <c r="DQ9" s="82"/>
      <c r="DR9" s="82"/>
      <c r="DS9" s="82"/>
      <c r="DT9" s="82"/>
      <c r="DU9" s="82"/>
      <c r="DV9" s="82"/>
      <c r="DW9" s="82"/>
      <c r="DX9" s="82"/>
      <c r="DY9" s="82"/>
      <c r="DZ9" s="82"/>
      <c r="EA9" s="82"/>
      <c r="EB9" s="82"/>
      <c r="EC9" s="82"/>
      <c r="ED9" s="82"/>
      <c r="EE9" s="82"/>
      <c r="EF9" s="82"/>
      <c r="EG9" s="82"/>
      <c r="EH9" s="82"/>
      <c r="EI9" s="82"/>
      <c r="EJ9" s="82"/>
      <c r="EK9" s="82"/>
      <c r="EL9" s="82"/>
      <c r="EM9" s="82"/>
      <c r="EN9" s="82"/>
      <c r="EO9" s="82"/>
      <c r="EP9" s="82"/>
      <c r="EQ9" s="82"/>
      <c r="ER9" s="82"/>
      <c r="ES9" s="82"/>
      <c r="ET9" s="82"/>
      <c r="EU9" s="82"/>
      <c r="EV9" s="82"/>
      <c r="EW9" s="82"/>
      <c r="EX9" s="82"/>
      <c r="EY9" s="82"/>
      <c r="EZ9" s="82"/>
      <c r="FA9" s="82"/>
      <c r="FB9" s="82"/>
      <c r="FC9" s="82"/>
      <c r="FD9" s="82"/>
      <c r="FE9" s="82"/>
      <c r="FF9" s="82"/>
      <c r="FG9" s="82"/>
      <c r="FH9" s="82"/>
      <c r="FI9" s="82"/>
      <c r="FJ9" s="82"/>
      <c r="FK9" s="82"/>
      <c r="FL9" s="82"/>
      <c r="FM9" s="82"/>
      <c r="FN9" s="82"/>
      <c r="FO9" s="82"/>
      <c r="FP9" s="82"/>
      <c r="FQ9" s="82"/>
      <c r="FR9" s="82"/>
      <c r="FS9" s="82"/>
      <c r="FT9" s="82"/>
      <c r="FU9" s="82"/>
      <c r="FV9" s="82"/>
      <c r="FW9" s="82"/>
      <c r="FX9" s="82"/>
      <c r="FY9" s="82"/>
      <c r="FZ9" s="82"/>
      <c r="GA9" s="82"/>
      <c r="GB9" s="82"/>
      <c r="GC9" s="82"/>
      <c r="GD9" s="82"/>
      <c r="GE9" s="82"/>
      <c r="GF9" s="82"/>
      <c r="GG9" s="82"/>
      <c r="GH9" s="82"/>
      <c r="GI9" s="82"/>
      <c r="GJ9" s="82"/>
      <c r="GK9" s="82"/>
      <c r="GL9" s="82"/>
      <c r="GM9" s="82"/>
      <c r="GN9" s="82"/>
      <c r="GO9" s="82"/>
      <c r="GP9" s="82"/>
      <c r="GQ9" s="82"/>
      <c r="GR9" s="82"/>
      <c r="GS9" s="82"/>
      <c r="GT9" s="82"/>
      <c r="GU9" s="82"/>
      <c r="GV9" s="82"/>
      <c r="GW9" s="82"/>
      <c r="GX9" s="82"/>
      <c r="GY9" s="82"/>
      <c r="GZ9" s="82"/>
      <c r="HA9" s="82"/>
      <c r="HB9" s="82"/>
      <c r="HC9" s="82"/>
      <c r="HD9" s="82"/>
      <c r="HE9" s="82"/>
      <c r="HF9" s="82"/>
      <c r="HG9" s="82"/>
      <c r="HH9" s="82"/>
      <c r="HI9" s="82"/>
      <c r="HJ9" s="82"/>
      <c r="HK9" s="82"/>
      <c r="HL9" s="82"/>
      <c r="HM9" s="82"/>
      <c r="HN9" s="82"/>
      <c r="HO9" s="82"/>
      <c r="HP9" s="82"/>
      <c r="HQ9" s="82"/>
      <c r="HR9" s="82"/>
      <c r="HS9" s="82"/>
      <c r="HT9" s="82"/>
      <c r="HU9" s="82"/>
      <c r="HV9" s="82"/>
      <c r="HW9" s="82"/>
      <c r="HX9" s="82"/>
      <c r="HY9" s="82"/>
      <c r="HZ9" s="82"/>
      <c r="IA9" s="82"/>
      <c r="IB9" s="82"/>
      <c r="IC9" s="82"/>
      <c r="ID9" s="82"/>
      <c r="IE9" s="82"/>
      <c r="IF9" s="82"/>
      <c r="IG9" s="82"/>
      <c r="IH9" s="82"/>
      <c r="II9" s="82"/>
      <c r="IJ9" s="82"/>
      <c r="IK9" s="82"/>
      <c r="IL9" s="82"/>
      <c r="IM9" s="82"/>
      <c r="IN9" s="82"/>
      <c r="IO9" s="82"/>
      <c r="IP9" s="82"/>
      <c r="IQ9" s="82"/>
      <c r="IR9" s="82"/>
      <c r="IS9" s="82"/>
      <c r="IT9" s="82"/>
      <c r="IU9" s="82"/>
      <c r="IV9" s="82"/>
      <c r="IW9" s="82"/>
    </row>
    <row r="10" spans="2:257" x14ac:dyDescent="0.25">
      <c r="B10" s="150" t="s">
        <v>70</v>
      </c>
      <c r="C10" s="215">
        <f>+'MI-PSO-FO-15'!B12:K12</f>
        <v>0</v>
      </c>
      <c r="D10" s="215"/>
      <c r="E10" s="215"/>
      <c r="F10" s="215"/>
      <c r="G10" s="215"/>
      <c r="H10" s="215"/>
    </row>
    <row r="11" spans="2:257" x14ac:dyDescent="0.25">
      <c r="B11" s="152" t="s">
        <v>68</v>
      </c>
      <c r="C11" s="215">
        <f>+'MI-PSO-FO-15'!B14:K14</f>
        <v>0</v>
      </c>
      <c r="D11" s="215"/>
      <c r="E11" s="215"/>
      <c r="F11" s="215"/>
      <c r="G11" s="215"/>
      <c r="H11" s="215"/>
    </row>
    <row r="12" spans="2:257" x14ac:dyDescent="0.25">
      <c r="B12" s="153" t="s">
        <v>65</v>
      </c>
      <c r="C12" s="93">
        <f>'MI-PSO-FO-15'!B16</f>
        <v>0</v>
      </c>
      <c r="D12" s="92" t="s">
        <v>82</v>
      </c>
      <c r="E12" s="97">
        <f>+'MI-PSO-FO-15'!F16</f>
        <v>0</v>
      </c>
      <c r="F12" s="91" t="s">
        <v>71</v>
      </c>
      <c r="G12" s="181">
        <f>+'MI-PSO-FO-15'!K16:K16</f>
        <v>0</v>
      </c>
      <c r="H12" s="181"/>
    </row>
    <row r="13" spans="2:257" ht="30" x14ac:dyDescent="0.25">
      <c r="B13" s="154" t="s">
        <v>81</v>
      </c>
      <c r="C13" s="96" t="s">
        <v>78</v>
      </c>
      <c r="D13" s="144">
        <f>+'MI-PSO-FO-15'!D18</f>
        <v>0</v>
      </c>
      <c r="E13" s="92" t="s">
        <v>79</v>
      </c>
      <c r="F13" s="144">
        <f>+'MI-PSO-FO-15'!H18</f>
        <v>0</v>
      </c>
      <c r="G13" s="92" t="s">
        <v>80</v>
      </c>
      <c r="H13" s="143" t="str">
        <f>+'MI-PSO-FO-15'!K18</f>
        <v/>
      </c>
    </row>
    <row r="14" spans="2:257" x14ac:dyDescent="0.25">
      <c r="B14" s="153" t="s">
        <v>73</v>
      </c>
      <c r="C14" s="215">
        <f>+'MI-PSO-FO-15'!B20:H20</f>
        <v>0</v>
      </c>
      <c r="D14" s="215"/>
      <c r="E14" s="215"/>
      <c r="F14" s="215"/>
      <c r="G14" s="94" t="s">
        <v>77</v>
      </c>
      <c r="H14" s="145">
        <f>+'MI-PSO-FO-15'!K20</f>
        <v>0</v>
      </c>
    </row>
    <row r="15" spans="2:257" x14ac:dyDescent="0.25">
      <c r="B15" s="105"/>
      <c r="C15" s="105"/>
      <c r="D15" s="105"/>
      <c r="E15" s="105"/>
      <c r="F15" s="105"/>
      <c r="G15" s="105"/>
      <c r="H15" s="105"/>
    </row>
    <row r="16" spans="2:257" ht="31.5" customHeight="1" x14ac:dyDescent="0.25">
      <c r="B16" s="221" t="e">
        <f>'MI-PSO-FO-15'!#REF!</f>
        <v>#REF!</v>
      </c>
      <c r="C16" s="221"/>
      <c r="D16" s="221"/>
      <c r="E16" s="221"/>
      <c r="F16" s="221"/>
      <c r="G16" s="221"/>
      <c r="H16" s="221"/>
    </row>
    <row r="17" spans="2:8" ht="20.25" customHeight="1" x14ac:dyDescent="0.25">
      <c r="B17" s="110"/>
      <c r="C17" s="104"/>
      <c r="D17" s="104"/>
      <c r="E17" s="104"/>
      <c r="F17" s="104"/>
      <c r="G17" s="104"/>
      <c r="H17" s="111"/>
    </row>
    <row r="18" spans="2:8" x14ac:dyDescent="0.25">
      <c r="B18" s="99"/>
      <c r="C18" s="225"/>
      <c r="D18" s="225"/>
      <c r="E18" s="225"/>
      <c r="F18" s="109" t="s">
        <v>26</v>
      </c>
      <c r="G18" s="78" t="e">
        <f>ROUND(SUM(G20:G26),0)</f>
        <v>#N/A</v>
      </c>
      <c r="H18" s="98"/>
    </row>
    <row r="19" spans="2:8" x14ac:dyDescent="0.25">
      <c r="B19" s="99"/>
      <c r="C19" s="109" t="s">
        <v>87</v>
      </c>
      <c r="D19" s="226" t="s">
        <v>7</v>
      </c>
      <c r="E19" s="226"/>
      <c r="F19" s="226"/>
      <c r="G19" s="109" t="s">
        <v>27</v>
      </c>
      <c r="H19" s="98"/>
    </row>
    <row r="20" spans="2:8" x14ac:dyDescent="0.25">
      <c r="B20" s="99"/>
      <c r="C20" s="106">
        <v>1001</v>
      </c>
      <c r="D20" s="224" t="e">
        <f>IF(C20="","",VLOOKUP(C20,$D$95:$E$101,2))</f>
        <v>#N/A</v>
      </c>
      <c r="E20" s="224"/>
      <c r="F20" s="224"/>
      <c r="G20" s="107" t="e">
        <f>IF(C20="","",VLOOKUP(D20,$E$95:$F$101,2,0))</f>
        <v>#N/A</v>
      </c>
      <c r="H20" s="98"/>
    </row>
    <row r="21" spans="2:8" x14ac:dyDescent="0.25">
      <c r="B21" s="99"/>
      <c r="C21" s="106">
        <v>1002</v>
      </c>
      <c r="D21" s="224" t="e">
        <f t="shared" ref="D21:D26" si="0">IF(C21="","",VLOOKUP(C21,$D$95:$E$101,2))</f>
        <v>#N/A</v>
      </c>
      <c r="E21" s="224"/>
      <c r="F21" s="224"/>
      <c r="G21" s="107" t="e">
        <f>IF(C21="","",VLOOKUP(D21,$E$95:$F$101,2,0))</f>
        <v>#N/A</v>
      </c>
      <c r="H21" s="98"/>
    </row>
    <row r="22" spans="2:8" x14ac:dyDescent="0.25">
      <c r="B22" s="99"/>
      <c r="C22" s="106">
        <v>1003</v>
      </c>
      <c r="D22" s="224" t="e">
        <f t="shared" si="0"/>
        <v>#N/A</v>
      </c>
      <c r="E22" s="224"/>
      <c r="F22" s="224"/>
      <c r="G22" s="107" t="e">
        <f>IF(C22="","",VLOOKUP(D22,$E$95:$F$101,2,0))</f>
        <v>#N/A</v>
      </c>
      <c r="H22" s="98"/>
    </row>
    <row r="23" spans="2:8" x14ac:dyDescent="0.25">
      <c r="B23" s="99"/>
      <c r="C23" s="106"/>
      <c r="D23" s="224" t="str">
        <f t="shared" si="0"/>
        <v/>
      </c>
      <c r="E23" s="224"/>
      <c r="F23" s="224"/>
      <c r="G23" s="107"/>
      <c r="H23" s="98"/>
    </row>
    <row r="24" spans="2:8" x14ac:dyDescent="0.25">
      <c r="B24" s="99"/>
      <c r="C24" s="106"/>
      <c r="D24" s="224" t="str">
        <f t="shared" si="0"/>
        <v/>
      </c>
      <c r="E24" s="224"/>
      <c r="F24" s="224"/>
      <c r="G24" s="107" t="str">
        <f>IF(C24="","",VLOOKUP(D24,$E$95:$F$101,2,0))</f>
        <v/>
      </c>
      <c r="H24" s="98"/>
    </row>
    <row r="25" spans="2:8" x14ac:dyDescent="0.25">
      <c r="B25" s="99"/>
      <c r="C25" s="106"/>
      <c r="D25" s="224" t="str">
        <f t="shared" si="0"/>
        <v/>
      </c>
      <c r="E25" s="224"/>
      <c r="F25" s="224"/>
      <c r="G25" s="107" t="str">
        <f>IF(C25="","",VLOOKUP(D25,$E$95:$F$101,2,0))</f>
        <v/>
      </c>
      <c r="H25" s="98"/>
    </row>
    <row r="26" spans="2:8" x14ac:dyDescent="0.25">
      <c r="B26" s="99"/>
      <c r="C26" s="106"/>
      <c r="D26" s="224" t="str">
        <f t="shared" si="0"/>
        <v/>
      </c>
      <c r="E26" s="224"/>
      <c r="F26" s="224"/>
      <c r="G26" s="107" t="str">
        <f>IF(C26="","",VLOOKUP(D26,$E$95:$F$101,2,0))</f>
        <v/>
      </c>
      <c r="H26" s="98"/>
    </row>
    <row r="27" spans="2:8" x14ac:dyDescent="0.25">
      <c r="B27" s="99"/>
      <c r="H27" s="98"/>
    </row>
    <row r="28" spans="2:8" ht="30.75" customHeight="1" x14ac:dyDescent="0.25">
      <c r="B28" s="227" t="s">
        <v>83</v>
      </c>
      <c r="C28" s="228"/>
      <c r="D28" s="228"/>
      <c r="E28" s="228"/>
      <c r="F28" s="228"/>
      <c r="G28" s="228"/>
      <c r="H28" s="229"/>
    </row>
    <row r="29" spans="2:8" ht="24" customHeight="1" x14ac:dyDescent="0.25">
      <c r="B29" s="110"/>
      <c r="C29" s="104"/>
      <c r="D29" s="104"/>
      <c r="E29" s="104"/>
      <c r="F29" s="108"/>
      <c r="G29" s="108"/>
      <c r="H29" s="111"/>
    </row>
    <row r="30" spans="2:8" x14ac:dyDescent="0.25">
      <c r="B30" s="99"/>
      <c r="C30" s="225"/>
      <c r="D30" s="225"/>
      <c r="E30" s="225"/>
      <c r="F30" s="109" t="s">
        <v>26</v>
      </c>
      <c r="G30" s="78">
        <f>ROUND(SUM(G32:G39),0)</f>
        <v>0</v>
      </c>
      <c r="H30" s="98"/>
    </row>
    <row r="31" spans="2:8" x14ac:dyDescent="0.25">
      <c r="B31" s="99"/>
      <c r="C31" s="109" t="s">
        <v>87</v>
      </c>
      <c r="D31" s="226" t="s">
        <v>7</v>
      </c>
      <c r="E31" s="226"/>
      <c r="F31" s="226"/>
      <c r="G31" s="109" t="s">
        <v>27</v>
      </c>
      <c r="H31" s="98"/>
    </row>
    <row r="32" spans="2:8" x14ac:dyDescent="0.25">
      <c r="B32" s="99"/>
      <c r="C32" s="106">
        <v>2007</v>
      </c>
      <c r="D32" s="230" t="e">
        <f t="shared" ref="D32:D39" si="1">IF(C32="","",VLOOKUP(C32,D95:E138,2))</f>
        <v>#N/A</v>
      </c>
      <c r="E32" s="231"/>
      <c r="F32" s="232"/>
      <c r="G32" s="116"/>
      <c r="H32" s="138" t="s">
        <v>85</v>
      </c>
    </row>
    <row r="33" spans="2:8" x14ac:dyDescent="0.25">
      <c r="B33" s="99"/>
      <c r="C33" s="115"/>
      <c r="D33" s="230" t="str">
        <f t="shared" si="1"/>
        <v/>
      </c>
      <c r="E33" s="231"/>
      <c r="F33" s="232"/>
      <c r="G33" s="116"/>
      <c r="H33" s="98"/>
    </row>
    <row r="34" spans="2:8" x14ac:dyDescent="0.25">
      <c r="B34" s="99"/>
      <c r="C34" s="106"/>
      <c r="D34" s="230" t="str">
        <f t="shared" si="1"/>
        <v/>
      </c>
      <c r="E34" s="231"/>
      <c r="F34" s="232"/>
      <c r="G34" s="116"/>
      <c r="H34" s="98"/>
    </row>
    <row r="35" spans="2:8" x14ac:dyDescent="0.25">
      <c r="B35" s="99"/>
      <c r="C35" s="115"/>
      <c r="D35" s="230" t="str">
        <f t="shared" si="1"/>
        <v/>
      </c>
      <c r="E35" s="231"/>
      <c r="F35" s="232"/>
      <c r="G35" s="116"/>
      <c r="H35" s="98"/>
    </row>
    <row r="36" spans="2:8" x14ac:dyDescent="0.25">
      <c r="B36" s="99"/>
      <c r="C36" s="106"/>
      <c r="D36" s="230" t="str">
        <f t="shared" si="1"/>
        <v/>
      </c>
      <c r="E36" s="231"/>
      <c r="F36" s="232"/>
      <c r="G36" s="116"/>
      <c r="H36" s="98"/>
    </row>
    <row r="37" spans="2:8" x14ac:dyDescent="0.25">
      <c r="B37" s="99"/>
      <c r="C37" s="115"/>
      <c r="D37" s="230" t="str">
        <f t="shared" si="1"/>
        <v/>
      </c>
      <c r="E37" s="231"/>
      <c r="F37" s="232"/>
      <c r="G37" s="116"/>
      <c r="H37" s="98"/>
    </row>
    <row r="38" spans="2:8" x14ac:dyDescent="0.25">
      <c r="B38" s="99"/>
      <c r="C38" s="106"/>
      <c r="D38" s="230" t="str">
        <f t="shared" si="1"/>
        <v/>
      </c>
      <c r="E38" s="231"/>
      <c r="F38" s="232"/>
      <c r="G38" s="116"/>
      <c r="H38" s="98"/>
    </row>
    <row r="39" spans="2:8" x14ac:dyDescent="0.25">
      <c r="B39" s="99"/>
      <c r="C39" s="115"/>
      <c r="D39" s="233" t="str">
        <f t="shared" si="1"/>
        <v/>
      </c>
      <c r="E39" s="233"/>
      <c r="F39" s="233"/>
      <c r="G39" s="116"/>
      <c r="H39" s="98"/>
    </row>
    <row r="40" spans="2:8" x14ac:dyDescent="0.25">
      <c r="B40" s="99"/>
      <c r="C40" s="83"/>
      <c r="D40" s="84"/>
      <c r="E40" s="234" t="str">
        <f>IF(D40="","",VLOOKUP(D40,$D$95:$E$138,2))</f>
        <v/>
      </c>
      <c r="F40" s="234"/>
      <c r="G40" s="118"/>
      <c r="H40" s="98"/>
    </row>
    <row r="41" spans="2:8" x14ac:dyDescent="0.25">
      <c r="B41" s="99"/>
      <c r="C41" s="115">
        <v>2034</v>
      </c>
      <c r="D41" s="220" t="e">
        <f>+'MI-PSO-FO-15'!#REF!</f>
        <v>#REF!</v>
      </c>
      <c r="E41" s="220"/>
      <c r="F41" s="220"/>
      <c r="G41" s="116"/>
      <c r="H41" s="98"/>
    </row>
    <row r="42" spans="2:8" x14ac:dyDescent="0.25">
      <c r="B42" s="99"/>
      <c r="C42" s="115">
        <v>2035</v>
      </c>
      <c r="D42" s="220" t="e">
        <f>+'MI-PSO-FO-15'!#REF!</f>
        <v>#REF!</v>
      </c>
      <c r="E42" s="220"/>
      <c r="F42" s="220"/>
      <c r="G42" s="116"/>
      <c r="H42" s="100"/>
    </row>
    <row r="43" spans="2:8" x14ac:dyDescent="0.25">
      <c r="B43" s="99"/>
      <c r="H43" s="98"/>
    </row>
    <row r="44" spans="2:8" x14ac:dyDescent="0.25">
      <c r="B44" s="99"/>
      <c r="H44" s="98"/>
    </row>
    <row r="45" spans="2:8" ht="30.75" customHeight="1" x14ac:dyDescent="0.25">
      <c r="B45" s="221" t="s">
        <v>90</v>
      </c>
      <c r="C45" s="221"/>
      <c r="D45" s="221"/>
      <c r="E45" s="221"/>
      <c r="F45" s="221"/>
      <c r="G45" s="221"/>
      <c r="H45" s="221"/>
    </row>
    <row r="46" spans="2:8" ht="30.75" customHeight="1" x14ac:dyDescent="0.25">
      <c r="B46" s="110"/>
      <c r="C46" s="104"/>
      <c r="D46" s="104"/>
      <c r="E46" s="104"/>
      <c r="F46" s="104"/>
      <c r="G46" s="104"/>
      <c r="H46" s="111"/>
    </row>
    <row r="47" spans="2:8" ht="30.75" customHeight="1" x14ac:dyDescent="0.25">
      <c r="B47" s="110"/>
      <c r="C47" s="200" t="s">
        <v>95</v>
      </c>
      <c r="D47" s="201"/>
      <c r="E47" s="202"/>
      <c r="F47" s="140" t="e">
        <f>+'MI-PSO-FO-15'!#REF!</f>
        <v>#REF!</v>
      </c>
      <c r="H47" s="111"/>
    </row>
    <row r="48" spans="2:8" ht="30.75" customHeight="1" x14ac:dyDescent="0.25">
      <c r="B48" s="110"/>
      <c r="C48" s="95"/>
      <c r="D48" s="95"/>
      <c r="E48" s="95"/>
      <c r="F48" s="95"/>
      <c r="G48" s="95"/>
      <c r="H48" s="111"/>
    </row>
    <row r="49" spans="2:9" ht="30.75" customHeight="1" x14ac:dyDescent="0.25">
      <c r="B49" s="110"/>
      <c r="C49" s="141" t="s">
        <v>96</v>
      </c>
      <c r="D49" s="200" t="s">
        <v>93</v>
      </c>
      <c r="E49" s="216"/>
      <c r="F49" s="139" t="s">
        <v>94</v>
      </c>
      <c r="H49" s="111"/>
    </row>
    <row r="50" spans="2:9" ht="30.75" customHeight="1" x14ac:dyDescent="0.25">
      <c r="B50" s="110"/>
      <c r="C50" s="141">
        <v>2034</v>
      </c>
      <c r="D50" s="217" t="s">
        <v>61</v>
      </c>
      <c r="E50" s="218"/>
      <c r="F50" s="85" t="e">
        <f>+'MI-PSO-FO-15'!#REF!</f>
        <v>#REF!</v>
      </c>
      <c r="H50" s="111"/>
    </row>
    <row r="51" spans="2:9" ht="30.75" customHeight="1" x14ac:dyDescent="0.25">
      <c r="B51" s="110"/>
      <c r="C51" s="141">
        <v>2035</v>
      </c>
      <c r="D51" s="217" t="s">
        <v>62</v>
      </c>
      <c r="E51" s="218"/>
      <c r="F51" s="85" t="e">
        <f>+'MI-PSO-FO-15'!#REF!</f>
        <v>#REF!</v>
      </c>
      <c r="H51" s="111"/>
    </row>
    <row r="52" spans="2:9" ht="30.75" customHeight="1" x14ac:dyDescent="0.25">
      <c r="B52" s="110"/>
      <c r="C52" s="141">
        <v>2036</v>
      </c>
      <c r="D52" s="217" t="s">
        <v>63</v>
      </c>
      <c r="E52" s="218"/>
      <c r="F52" s="137" t="e">
        <f>+'MI-PSO-FO-15'!#REF!</f>
        <v>#REF!</v>
      </c>
      <c r="H52" s="111"/>
    </row>
    <row r="53" spans="2:9" ht="35.25" customHeight="1" x14ac:dyDescent="0.25">
      <c r="B53" s="99"/>
      <c r="D53" s="219"/>
      <c r="E53" s="219"/>
      <c r="F53" s="219"/>
      <c r="G53" s="219"/>
      <c r="H53" s="98"/>
    </row>
    <row r="54" spans="2:9" ht="38.25" customHeight="1" x14ac:dyDescent="0.25">
      <c r="B54" s="99"/>
      <c r="D54" s="142"/>
      <c r="E54" s="142"/>
      <c r="F54" s="142"/>
      <c r="G54" s="142"/>
      <c r="H54" s="98"/>
    </row>
    <row r="55" spans="2:9" x14ac:dyDescent="0.25">
      <c r="B55" s="212" t="s">
        <v>92</v>
      </c>
      <c r="C55" s="215"/>
      <c r="D55" s="215"/>
      <c r="E55" s="215"/>
      <c r="F55" s="203" t="s">
        <v>91</v>
      </c>
      <c r="G55" s="206"/>
      <c r="H55" s="207"/>
      <c r="I55" s="88"/>
    </row>
    <row r="56" spans="2:9" x14ac:dyDescent="0.25">
      <c r="B56" s="213"/>
      <c r="C56" s="215"/>
      <c r="D56" s="215"/>
      <c r="E56" s="215"/>
      <c r="F56" s="204"/>
      <c r="G56" s="208"/>
      <c r="H56" s="209"/>
      <c r="I56" s="88"/>
    </row>
    <row r="57" spans="2:9" x14ac:dyDescent="0.25">
      <c r="B57" s="213"/>
      <c r="C57" s="215"/>
      <c r="D57" s="215"/>
      <c r="E57" s="215"/>
      <c r="F57" s="204"/>
      <c r="G57" s="208"/>
      <c r="H57" s="209"/>
      <c r="I57" s="88"/>
    </row>
    <row r="58" spans="2:9" x14ac:dyDescent="0.25">
      <c r="B58" s="214"/>
      <c r="C58" s="215"/>
      <c r="D58" s="215"/>
      <c r="E58" s="215"/>
      <c r="F58" s="205"/>
      <c r="G58" s="210"/>
      <c r="H58" s="211"/>
      <c r="I58" s="88"/>
    </row>
    <row r="59" spans="2:9" x14ac:dyDescent="0.25">
      <c r="B59" s="99"/>
      <c r="D59" s="82"/>
      <c r="E59" s="86"/>
      <c r="F59" s="87"/>
      <c r="G59" s="87"/>
      <c r="H59" s="98"/>
      <c r="I59" s="88"/>
    </row>
    <row r="60" spans="2:9" x14ac:dyDescent="0.25">
      <c r="B60" s="101"/>
      <c r="C60" s="102"/>
      <c r="D60" s="117"/>
      <c r="E60" s="117"/>
      <c r="F60" s="117"/>
      <c r="G60" s="117"/>
      <c r="H60" s="103"/>
      <c r="I60" s="88"/>
    </row>
    <row r="61" spans="2:9" x14ac:dyDescent="0.25">
      <c r="D61" s="82"/>
      <c r="E61" s="86"/>
      <c r="F61" s="87"/>
      <c r="G61" s="87"/>
      <c r="I61" s="88"/>
    </row>
    <row r="62" spans="2:9" x14ac:dyDescent="0.25">
      <c r="D62" s="82"/>
      <c r="E62" s="86"/>
      <c r="F62" s="87"/>
      <c r="G62" s="87"/>
      <c r="I62" s="88"/>
    </row>
    <row r="63" spans="2:9" x14ac:dyDescent="0.25">
      <c r="D63" s="82"/>
      <c r="E63" s="86"/>
      <c r="F63" s="87"/>
      <c r="G63" s="87"/>
      <c r="I63" s="88"/>
    </row>
    <row r="64" spans="2:9" x14ac:dyDescent="0.25">
      <c r="D64" s="82"/>
      <c r="E64" s="86"/>
      <c r="F64" s="87"/>
      <c r="G64" s="87"/>
      <c r="I64" s="88"/>
    </row>
    <row r="65" spans="4:9" x14ac:dyDescent="0.25">
      <c r="D65" s="82"/>
      <c r="E65" s="86"/>
      <c r="F65" s="87"/>
      <c r="G65" s="87"/>
      <c r="I65" s="88"/>
    </row>
    <row r="66" spans="4:9" x14ac:dyDescent="0.25">
      <c r="D66" s="82"/>
      <c r="E66" s="86"/>
      <c r="F66" s="87"/>
      <c r="G66" s="87"/>
      <c r="I66" s="88"/>
    </row>
    <row r="67" spans="4:9" x14ac:dyDescent="0.25">
      <c r="D67" s="82"/>
      <c r="E67" s="86"/>
      <c r="F67" s="87"/>
      <c r="G67" s="87"/>
      <c r="I67" s="88"/>
    </row>
    <row r="68" spans="4:9" x14ac:dyDescent="0.25">
      <c r="D68" s="82"/>
      <c r="E68" s="86"/>
      <c r="F68" s="87"/>
      <c r="G68" s="87"/>
      <c r="I68" s="88"/>
    </row>
    <row r="69" spans="4:9" x14ac:dyDescent="0.25">
      <c r="D69" s="82"/>
      <c r="E69" s="86"/>
      <c r="F69" s="87"/>
      <c r="G69" s="87"/>
      <c r="I69" s="88"/>
    </row>
    <row r="70" spans="4:9" x14ac:dyDescent="0.25">
      <c r="D70" s="82"/>
      <c r="E70" s="86"/>
      <c r="F70" s="87"/>
      <c r="G70" s="87"/>
      <c r="I70" s="88"/>
    </row>
    <row r="71" spans="4:9" x14ac:dyDescent="0.25">
      <c r="D71" s="82"/>
      <c r="E71" s="86"/>
      <c r="F71" s="87"/>
      <c r="G71" s="87"/>
      <c r="I71" s="88"/>
    </row>
    <row r="72" spans="4:9" x14ac:dyDescent="0.25">
      <c r="D72" s="82"/>
      <c r="E72" s="86"/>
      <c r="F72" s="87"/>
      <c r="G72" s="87"/>
      <c r="I72" s="88"/>
    </row>
    <row r="73" spans="4:9" x14ac:dyDescent="0.25">
      <c r="D73" s="82"/>
      <c r="E73" s="86"/>
      <c r="F73" s="87"/>
      <c r="G73" s="87"/>
      <c r="I73" s="88"/>
    </row>
    <row r="74" spans="4:9" x14ac:dyDescent="0.25">
      <c r="D74" s="82"/>
      <c r="E74" s="86"/>
      <c r="F74" s="87"/>
      <c r="G74" s="87"/>
      <c r="I74" s="88"/>
    </row>
    <row r="75" spans="4:9" x14ac:dyDescent="0.25">
      <c r="D75" s="82"/>
      <c r="E75" s="86"/>
      <c r="F75" s="87"/>
      <c r="G75" s="87"/>
      <c r="I75" s="88"/>
    </row>
    <row r="76" spans="4:9" x14ac:dyDescent="0.25">
      <c r="D76" s="82"/>
      <c r="E76" s="86"/>
      <c r="F76" s="87"/>
      <c r="G76" s="87"/>
      <c r="I76" s="88"/>
    </row>
    <row r="77" spans="4:9" x14ac:dyDescent="0.25">
      <c r="D77" s="82"/>
      <c r="E77" s="86"/>
      <c r="F77" s="87"/>
      <c r="G77" s="87"/>
      <c r="I77" s="88"/>
    </row>
    <row r="78" spans="4:9" x14ac:dyDescent="0.25">
      <c r="D78" s="82"/>
      <c r="E78" s="86"/>
      <c r="F78" s="87"/>
      <c r="G78" s="87"/>
      <c r="I78" s="88"/>
    </row>
    <row r="79" spans="4:9" x14ac:dyDescent="0.25">
      <c r="D79" s="82"/>
      <c r="E79" s="86"/>
      <c r="F79" s="87"/>
      <c r="G79" s="87"/>
      <c r="I79" s="88"/>
    </row>
    <row r="80" spans="4:9" x14ac:dyDescent="0.25">
      <c r="D80" s="82"/>
      <c r="E80" s="86"/>
      <c r="F80" s="87"/>
      <c r="G80" s="87"/>
      <c r="I80" s="88"/>
    </row>
    <row r="81" spans="4:9" x14ac:dyDescent="0.25">
      <c r="D81" s="82"/>
      <c r="E81" s="86"/>
      <c r="F81" s="87"/>
      <c r="G81" s="87"/>
      <c r="I81" s="88"/>
    </row>
    <row r="82" spans="4:9" x14ac:dyDescent="0.25">
      <c r="I82" s="88"/>
    </row>
    <row r="90" spans="4:9" x14ac:dyDescent="0.25">
      <c r="D90" s="89" t="s">
        <v>34</v>
      </c>
    </row>
    <row r="91" spans="4:9" x14ac:dyDescent="0.25">
      <c r="D91" s="89" t="s">
        <v>35</v>
      </c>
    </row>
    <row r="93" spans="4:9" x14ac:dyDescent="0.25">
      <c r="E93" s="112" t="s">
        <v>88</v>
      </c>
    </row>
    <row r="94" spans="4:9" x14ac:dyDescent="0.25">
      <c r="D94" s="90" t="s">
        <v>87</v>
      </c>
      <c r="E94" s="90" t="s">
        <v>7</v>
      </c>
      <c r="F94" s="90"/>
    </row>
    <row r="95" spans="4:9" x14ac:dyDescent="0.25">
      <c r="D95" s="84" t="e">
        <f>'MI-PSO-FO-15'!#REF!</f>
        <v>#REF!</v>
      </c>
      <c r="E95" s="81" t="e">
        <f>'MI-PSO-FO-15'!#REF!</f>
        <v>#REF!</v>
      </c>
      <c r="F95" s="80" t="e">
        <f>'MI-PSO-FO-15'!#REF!</f>
        <v>#REF!</v>
      </c>
    </row>
    <row r="96" spans="4:9" x14ac:dyDescent="0.25">
      <c r="D96" s="84" t="e">
        <f>'MI-PSO-FO-15'!#REF!</f>
        <v>#REF!</v>
      </c>
      <c r="E96" s="81" t="e">
        <f>'MI-PSO-FO-15'!#REF!</f>
        <v>#REF!</v>
      </c>
      <c r="F96" s="80" t="e">
        <f>'MI-PSO-FO-15'!#REF!</f>
        <v>#REF!</v>
      </c>
    </row>
    <row r="97" spans="4:6" x14ac:dyDescent="0.25">
      <c r="D97" s="84" t="e">
        <f>'MI-PSO-FO-15'!#REF!</f>
        <v>#REF!</v>
      </c>
      <c r="E97" s="81" t="e">
        <f>+'MI-PSO-FO-15'!#REF!</f>
        <v>#REF!</v>
      </c>
      <c r="F97" s="80" t="e">
        <f>'MI-PSO-FO-15'!#REF!</f>
        <v>#REF!</v>
      </c>
    </row>
    <row r="98" spans="4:6" x14ac:dyDescent="0.25">
      <c r="D98" s="84" t="e">
        <f>'MI-PSO-FO-15'!#REF!</f>
        <v>#REF!</v>
      </c>
      <c r="E98" s="81" t="e">
        <f>+'MI-PSO-FO-15'!#REF!</f>
        <v>#REF!</v>
      </c>
      <c r="F98" s="80" t="e">
        <f>'MI-PSO-FO-15'!#REF!</f>
        <v>#REF!</v>
      </c>
    </row>
    <row r="99" spans="4:6" x14ac:dyDescent="0.25">
      <c r="D99" s="84" t="e">
        <f>'MI-PSO-FO-15'!#REF!</f>
        <v>#REF!</v>
      </c>
      <c r="E99" s="81" t="e">
        <f>+'MI-PSO-FO-15'!#REF!</f>
        <v>#REF!</v>
      </c>
      <c r="F99" s="80" t="e">
        <f>'MI-PSO-FO-15'!#REF!</f>
        <v>#REF!</v>
      </c>
    </row>
    <row r="100" spans="4:6" x14ac:dyDescent="0.25">
      <c r="D100" s="84" t="e">
        <f>'MI-PSO-FO-15'!#REF!</f>
        <v>#REF!</v>
      </c>
      <c r="E100" s="81" t="e">
        <f>'MI-PSO-FO-15'!#REF!</f>
        <v>#REF!</v>
      </c>
      <c r="F100" s="80" t="e">
        <f>'MI-PSO-FO-15'!#REF!</f>
        <v>#REF!</v>
      </c>
    </row>
    <row r="101" spans="4:6" x14ac:dyDescent="0.25">
      <c r="D101" s="84" t="e">
        <f>'MI-PSO-FO-15'!#REF!</f>
        <v>#REF!</v>
      </c>
      <c r="E101" s="81" t="e">
        <f>'MI-PSO-FO-15'!#REF!</f>
        <v>#REF!</v>
      </c>
      <c r="F101" s="80" t="e">
        <f>'MI-PSO-FO-15'!#REF!</f>
        <v>#REF!</v>
      </c>
    </row>
    <row r="102" spans="4:6" x14ac:dyDescent="0.25">
      <c r="D102" s="84"/>
      <c r="F102" s="80"/>
    </row>
    <row r="103" spans="4:6" x14ac:dyDescent="0.25">
      <c r="D103" s="84"/>
      <c r="E103" s="112" t="s">
        <v>89</v>
      </c>
      <c r="F103" s="80"/>
    </row>
    <row r="104" spans="4:6" x14ac:dyDescent="0.25">
      <c r="D104" s="113" t="e">
        <f>+'MI-PSO-FO-15'!#REF!</f>
        <v>#REF!</v>
      </c>
      <c r="E104" s="114" t="e">
        <f>+'MI-PSO-FO-15'!#REF!</f>
        <v>#REF!</v>
      </c>
      <c r="F104" s="80" t="e">
        <f>+'MI-PSO-FO-15'!#REF!</f>
        <v>#REF!</v>
      </c>
    </row>
    <row r="105" spans="4:6" x14ac:dyDescent="0.25">
      <c r="D105" s="113" t="e">
        <f>+'MI-PSO-FO-15'!#REF!</f>
        <v>#REF!</v>
      </c>
      <c r="E105" s="114" t="e">
        <f>+'MI-PSO-FO-15'!#REF!</f>
        <v>#REF!</v>
      </c>
      <c r="F105" s="80" t="e">
        <f>+'MI-PSO-FO-15'!#REF!</f>
        <v>#REF!</v>
      </c>
    </row>
    <row r="106" spans="4:6" x14ac:dyDescent="0.25">
      <c r="D106" s="113" t="e">
        <f>'MI-PSO-FO-15'!#REF!</f>
        <v>#REF!</v>
      </c>
      <c r="E106" s="114" t="e">
        <f>'MI-PSO-FO-15'!#REF!</f>
        <v>#REF!</v>
      </c>
      <c r="F106" s="80" t="e">
        <f>'MI-PSO-FO-15'!#REF!</f>
        <v>#REF!</v>
      </c>
    </row>
    <row r="107" spans="4:6" x14ac:dyDescent="0.25">
      <c r="D107" s="113" t="e">
        <f>'MI-PSO-FO-15'!#REF!</f>
        <v>#REF!</v>
      </c>
      <c r="E107" s="114" t="e">
        <f>'MI-PSO-FO-15'!#REF!</f>
        <v>#REF!</v>
      </c>
      <c r="F107" s="80" t="e">
        <f>'MI-PSO-FO-15'!#REF!</f>
        <v>#REF!</v>
      </c>
    </row>
    <row r="108" spans="4:6" x14ac:dyDescent="0.25">
      <c r="D108" s="113" t="e">
        <f>'MI-PSO-FO-15'!#REF!</f>
        <v>#REF!</v>
      </c>
      <c r="E108" s="114" t="e">
        <f>'MI-PSO-FO-15'!#REF!</f>
        <v>#REF!</v>
      </c>
      <c r="F108" s="80" t="e">
        <f>'MI-PSO-FO-15'!#REF!</f>
        <v>#REF!</v>
      </c>
    </row>
    <row r="109" spans="4:6" x14ac:dyDescent="0.25">
      <c r="D109" s="113" t="e">
        <f>'MI-PSO-FO-15'!#REF!</f>
        <v>#REF!</v>
      </c>
      <c r="E109" s="114" t="e">
        <f>'MI-PSO-FO-15'!#REF!</f>
        <v>#REF!</v>
      </c>
      <c r="F109" s="80" t="e">
        <f>'MI-PSO-FO-15'!#REF!</f>
        <v>#REF!</v>
      </c>
    </row>
    <row r="110" spans="4:6" x14ac:dyDescent="0.25">
      <c r="D110" s="113" t="e">
        <f>'MI-PSO-FO-15'!#REF!</f>
        <v>#REF!</v>
      </c>
      <c r="E110" s="114" t="e">
        <f>'MI-PSO-FO-15'!#REF!</f>
        <v>#REF!</v>
      </c>
      <c r="F110" s="80" t="e">
        <f>'MI-PSO-FO-15'!#REF!</f>
        <v>#REF!</v>
      </c>
    </row>
    <row r="111" spans="4:6" x14ac:dyDescent="0.25">
      <c r="D111" s="113" t="e">
        <f>'MI-PSO-FO-15'!#REF!</f>
        <v>#REF!</v>
      </c>
      <c r="E111" s="114" t="e">
        <f>'MI-PSO-FO-15'!#REF!</f>
        <v>#REF!</v>
      </c>
      <c r="F111" s="80" t="e">
        <f>'MI-PSO-FO-15'!#REF!</f>
        <v>#REF!</v>
      </c>
    </row>
    <row r="112" spans="4:6" x14ac:dyDescent="0.25">
      <c r="D112" s="113" t="e">
        <f>'MI-PSO-FO-15'!#REF!</f>
        <v>#REF!</v>
      </c>
      <c r="E112" s="114" t="e">
        <f>'MI-PSO-FO-15'!#REF!</f>
        <v>#REF!</v>
      </c>
      <c r="F112" s="80" t="e">
        <f>'MI-PSO-FO-15'!#REF!</f>
        <v>#REF!</v>
      </c>
    </row>
    <row r="113" spans="4:6" x14ac:dyDescent="0.25">
      <c r="D113" s="113" t="e">
        <f>'MI-PSO-FO-15'!#REF!</f>
        <v>#REF!</v>
      </c>
      <c r="E113" s="114" t="e">
        <f>'MI-PSO-FO-15'!#REF!</f>
        <v>#REF!</v>
      </c>
      <c r="F113" s="80" t="e">
        <f>'MI-PSO-FO-15'!#REF!</f>
        <v>#REF!</v>
      </c>
    </row>
    <row r="114" spans="4:6" x14ac:dyDescent="0.25">
      <c r="D114" s="113" t="e">
        <f>'MI-PSO-FO-15'!#REF!</f>
        <v>#REF!</v>
      </c>
      <c r="E114" s="114" t="e">
        <f>'MI-PSO-FO-15'!#REF!</f>
        <v>#REF!</v>
      </c>
      <c r="F114" s="80" t="e">
        <f>'MI-PSO-FO-15'!#REF!</f>
        <v>#REF!</v>
      </c>
    </row>
    <row r="115" spans="4:6" x14ac:dyDescent="0.25">
      <c r="D115" s="113" t="e">
        <f>'MI-PSO-FO-15'!#REF!</f>
        <v>#REF!</v>
      </c>
      <c r="E115" s="114" t="e">
        <f>'MI-PSO-FO-15'!#REF!</f>
        <v>#REF!</v>
      </c>
      <c r="F115" s="80" t="e">
        <f>'MI-PSO-FO-15'!#REF!</f>
        <v>#REF!</v>
      </c>
    </row>
    <row r="116" spans="4:6" x14ac:dyDescent="0.25">
      <c r="D116" s="113" t="e">
        <f>'MI-PSO-FO-15'!#REF!</f>
        <v>#REF!</v>
      </c>
      <c r="E116" s="114" t="e">
        <f>'MI-PSO-FO-15'!#REF!</f>
        <v>#REF!</v>
      </c>
      <c r="F116" s="80" t="e">
        <f>'MI-PSO-FO-15'!#REF!</f>
        <v>#REF!</v>
      </c>
    </row>
    <row r="117" spans="4:6" x14ac:dyDescent="0.25">
      <c r="D117" s="113" t="e">
        <f>'MI-PSO-FO-15'!#REF!</f>
        <v>#REF!</v>
      </c>
      <c r="E117" s="114" t="e">
        <f>'MI-PSO-FO-15'!#REF!</f>
        <v>#REF!</v>
      </c>
      <c r="F117" s="80" t="e">
        <f>'MI-PSO-FO-15'!#REF!</f>
        <v>#REF!</v>
      </c>
    </row>
    <row r="118" spans="4:6" x14ac:dyDescent="0.25">
      <c r="D118" s="113" t="e">
        <f>'MI-PSO-FO-15'!#REF!</f>
        <v>#REF!</v>
      </c>
      <c r="E118" s="114" t="e">
        <f>'MI-PSO-FO-15'!#REF!</f>
        <v>#REF!</v>
      </c>
      <c r="F118" s="80" t="e">
        <f>'MI-PSO-FO-15'!#REF!</f>
        <v>#REF!</v>
      </c>
    </row>
    <row r="119" spans="4:6" x14ac:dyDescent="0.25">
      <c r="D119" s="113" t="e">
        <f>'MI-PSO-FO-15'!#REF!</f>
        <v>#REF!</v>
      </c>
      <c r="E119" s="114" t="e">
        <f>'MI-PSO-FO-15'!#REF!</f>
        <v>#REF!</v>
      </c>
      <c r="F119" s="80" t="e">
        <f>'MI-PSO-FO-15'!#REF!</f>
        <v>#REF!</v>
      </c>
    </row>
    <row r="120" spans="4:6" x14ac:dyDescent="0.25">
      <c r="D120" s="113" t="e">
        <f>'MI-PSO-FO-15'!#REF!</f>
        <v>#REF!</v>
      </c>
      <c r="E120" s="114" t="e">
        <f>'MI-PSO-FO-15'!#REF!</f>
        <v>#REF!</v>
      </c>
      <c r="F120" s="80" t="e">
        <f>'MI-PSO-FO-15'!#REF!</f>
        <v>#REF!</v>
      </c>
    </row>
    <row r="121" spans="4:6" x14ac:dyDescent="0.25">
      <c r="D121" s="113" t="e">
        <f>'MI-PSO-FO-15'!#REF!</f>
        <v>#REF!</v>
      </c>
      <c r="E121" s="114" t="e">
        <f>'MI-PSO-FO-15'!#REF!</f>
        <v>#REF!</v>
      </c>
      <c r="F121" s="80" t="e">
        <f>'MI-PSO-FO-15'!#REF!</f>
        <v>#REF!</v>
      </c>
    </row>
    <row r="122" spans="4:6" x14ac:dyDescent="0.25">
      <c r="D122" s="113" t="e">
        <f>'MI-PSO-FO-15'!#REF!</f>
        <v>#REF!</v>
      </c>
      <c r="E122" s="114" t="e">
        <f>'MI-PSO-FO-15'!#REF!</f>
        <v>#REF!</v>
      </c>
      <c r="F122" s="80" t="e">
        <f>'MI-PSO-FO-15'!#REF!</f>
        <v>#REF!</v>
      </c>
    </row>
    <row r="123" spans="4:6" x14ac:dyDescent="0.25">
      <c r="D123" s="113" t="e">
        <f>'MI-PSO-FO-15'!#REF!</f>
        <v>#REF!</v>
      </c>
      <c r="E123" s="114" t="e">
        <f>'MI-PSO-FO-15'!#REF!</f>
        <v>#REF!</v>
      </c>
      <c r="F123" s="80" t="e">
        <f>'MI-PSO-FO-15'!#REF!</f>
        <v>#REF!</v>
      </c>
    </row>
    <row r="124" spans="4:6" x14ac:dyDescent="0.25">
      <c r="D124" s="113" t="e">
        <f>'MI-PSO-FO-15'!#REF!</f>
        <v>#REF!</v>
      </c>
      <c r="E124" s="114" t="e">
        <f>'MI-PSO-FO-15'!#REF!</f>
        <v>#REF!</v>
      </c>
      <c r="F124" s="80" t="e">
        <f>'MI-PSO-FO-15'!#REF!</f>
        <v>#REF!</v>
      </c>
    </row>
    <row r="125" spans="4:6" x14ac:dyDescent="0.25">
      <c r="D125" s="113" t="e">
        <f>'MI-PSO-FO-15'!#REF!</f>
        <v>#REF!</v>
      </c>
      <c r="E125" s="114" t="e">
        <f>'MI-PSO-FO-15'!#REF!</f>
        <v>#REF!</v>
      </c>
      <c r="F125" s="80" t="e">
        <f>'MI-PSO-FO-15'!#REF!</f>
        <v>#REF!</v>
      </c>
    </row>
    <row r="126" spans="4:6" x14ac:dyDescent="0.25">
      <c r="D126" s="113" t="e">
        <f>'MI-PSO-FO-15'!#REF!</f>
        <v>#REF!</v>
      </c>
      <c r="E126" s="114" t="e">
        <f>'MI-PSO-FO-15'!#REF!</f>
        <v>#REF!</v>
      </c>
      <c r="F126" s="80" t="e">
        <f>'MI-PSO-FO-15'!#REF!</f>
        <v>#REF!</v>
      </c>
    </row>
    <row r="127" spans="4:6" x14ac:dyDescent="0.25">
      <c r="D127" s="113" t="e">
        <f>'MI-PSO-FO-15'!#REF!</f>
        <v>#REF!</v>
      </c>
      <c r="E127" s="114" t="e">
        <f>'MI-PSO-FO-15'!#REF!</f>
        <v>#REF!</v>
      </c>
      <c r="F127" s="80" t="e">
        <f>'MI-PSO-FO-15'!#REF!</f>
        <v>#REF!</v>
      </c>
    </row>
    <row r="128" spans="4:6" x14ac:dyDescent="0.25">
      <c r="D128" s="113" t="e">
        <f>'MI-PSO-FO-15'!#REF!</f>
        <v>#REF!</v>
      </c>
      <c r="E128" s="114" t="e">
        <f>'MI-PSO-FO-15'!#REF!</f>
        <v>#REF!</v>
      </c>
      <c r="F128" s="80" t="e">
        <f>'MI-PSO-FO-15'!#REF!</f>
        <v>#REF!</v>
      </c>
    </row>
    <row r="129" spans="4:6" x14ac:dyDescent="0.25">
      <c r="D129" s="113" t="e">
        <f>'MI-PSO-FO-15'!#REF!</f>
        <v>#REF!</v>
      </c>
      <c r="E129" s="114" t="e">
        <f>'MI-PSO-FO-15'!#REF!</f>
        <v>#REF!</v>
      </c>
      <c r="F129" s="80" t="e">
        <f>'MI-PSO-FO-15'!#REF!</f>
        <v>#REF!</v>
      </c>
    </row>
    <row r="130" spans="4:6" x14ac:dyDescent="0.25">
      <c r="D130" s="113" t="e">
        <f>'MI-PSO-FO-15'!#REF!</f>
        <v>#REF!</v>
      </c>
      <c r="E130" s="114" t="e">
        <f>'MI-PSO-FO-15'!#REF!</f>
        <v>#REF!</v>
      </c>
      <c r="F130" s="80" t="e">
        <f>'MI-PSO-FO-15'!#REF!</f>
        <v>#REF!</v>
      </c>
    </row>
    <row r="131" spans="4:6" x14ac:dyDescent="0.25">
      <c r="D131" s="113" t="e">
        <f>'MI-PSO-FO-15'!#REF!</f>
        <v>#REF!</v>
      </c>
      <c r="E131" s="114" t="e">
        <f>'MI-PSO-FO-15'!#REF!</f>
        <v>#REF!</v>
      </c>
      <c r="F131" s="80" t="e">
        <f>'MI-PSO-FO-15'!#REF!</f>
        <v>#REF!</v>
      </c>
    </row>
    <row r="132" spans="4:6" x14ac:dyDescent="0.25">
      <c r="D132" s="113" t="e">
        <f>'MI-PSO-FO-15'!#REF!</f>
        <v>#REF!</v>
      </c>
      <c r="E132" s="114" t="e">
        <f>'MI-PSO-FO-15'!#REF!</f>
        <v>#REF!</v>
      </c>
      <c r="F132" s="80" t="e">
        <f>'MI-PSO-FO-15'!#REF!</f>
        <v>#REF!</v>
      </c>
    </row>
    <row r="133" spans="4:6" x14ac:dyDescent="0.25">
      <c r="D133" s="113" t="e">
        <f>'MI-PSO-FO-15'!#REF!</f>
        <v>#REF!</v>
      </c>
      <c r="E133" s="114" t="e">
        <f>'MI-PSO-FO-15'!#REF!</f>
        <v>#REF!</v>
      </c>
      <c r="F133" s="80" t="e">
        <f>'MI-PSO-FO-15'!#REF!</f>
        <v>#REF!</v>
      </c>
    </row>
    <row r="134" spans="4:6" x14ac:dyDescent="0.25">
      <c r="D134" s="113" t="e">
        <f>'MI-PSO-FO-15'!#REF!</f>
        <v>#REF!</v>
      </c>
      <c r="E134" s="114" t="e">
        <f>'MI-PSO-FO-15'!#REF!</f>
        <v>#REF!</v>
      </c>
      <c r="F134" s="80" t="e">
        <f>'MI-PSO-FO-15'!#REF!</f>
        <v>#REF!</v>
      </c>
    </row>
    <row r="135" spans="4:6" x14ac:dyDescent="0.25">
      <c r="D135" s="113" t="e">
        <f>'MI-PSO-FO-15'!#REF!</f>
        <v>#REF!</v>
      </c>
      <c r="E135" s="114" t="e">
        <f>'MI-PSO-FO-15'!#REF!</f>
        <v>#REF!</v>
      </c>
      <c r="F135" s="80" t="e">
        <f>'MI-PSO-FO-15'!#REF!</f>
        <v>#REF!</v>
      </c>
    </row>
    <row r="136" spans="4:6" x14ac:dyDescent="0.25">
      <c r="D136" s="113" t="e">
        <f>'MI-PSO-FO-15'!#REF!</f>
        <v>#REF!</v>
      </c>
      <c r="E136" s="114" t="e">
        <f>'MI-PSO-FO-15'!#REF!</f>
        <v>#REF!</v>
      </c>
      <c r="F136" s="80" t="e">
        <f>'MI-PSO-FO-15'!#REF!</f>
        <v>#REF!</v>
      </c>
    </row>
    <row r="137" spans="4:6" x14ac:dyDescent="0.25">
      <c r="D137" s="113" t="e">
        <f>'MI-PSO-FO-15'!#REF!</f>
        <v>#REF!</v>
      </c>
      <c r="E137" s="114" t="e">
        <f>'MI-PSO-FO-15'!#REF!</f>
        <v>#REF!</v>
      </c>
      <c r="F137" s="80" t="e">
        <f>'MI-PSO-FO-15'!#REF!</f>
        <v>#REF!</v>
      </c>
    </row>
    <row r="138" spans="4:6" x14ac:dyDescent="0.25">
      <c r="D138" s="113" t="e">
        <f>'MI-PSO-FO-15'!#REF!</f>
        <v>#REF!</v>
      </c>
      <c r="E138" s="114" t="e">
        <f>'MI-PSO-FO-15'!#REF!</f>
        <v>#REF!</v>
      </c>
      <c r="F138" s="80" t="e">
        <f>'MI-PSO-FO-15'!#REF!</f>
        <v>#REF!</v>
      </c>
    </row>
  </sheetData>
  <sheetProtection selectLockedCells="1" selectUnlockedCells="1"/>
  <mergeCells count="48">
    <mergeCell ref="C4:D4"/>
    <mergeCell ref="B1:B3"/>
    <mergeCell ref="C1:G1"/>
    <mergeCell ref="H1:H3"/>
    <mergeCell ref="C2:G2"/>
    <mergeCell ref="C3:G3"/>
    <mergeCell ref="D32:F32"/>
    <mergeCell ref="D33:F33"/>
    <mergeCell ref="D39:F39"/>
    <mergeCell ref="E40:F40"/>
    <mergeCell ref="D34:F34"/>
    <mergeCell ref="D35:F35"/>
    <mergeCell ref="D36:F36"/>
    <mergeCell ref="D37:F37"/>
    <mergeCell ref="D38:F38"/>
    <mergeCell ref="D19:F19"/>
    <mergeCell ref="D20:F20"/>
    <mergeCell ref="D21:F21"/>
    <mergeCell ref="B16:H16"/>
    <mergeCell ref="D31:F31"/>
    <mergeCell ref="B28:H28"/>
    <mergeCell ref="C30:E30"/>
    <mergeCell ref="D41:F41"/>
    <mergeCell ref="D42:F42"/>
    <mergeCell ref="B45:H45"/>
    <mergeCell ref="B6:H6"/>
    <mergeCell ref="C9:H9"/>
    <mergeCell ref="C10:H10"/>
    <mergeCell ref="C8:D8"/>
    <mergeCell ref="C11:H11"/>
    <mergeCell ref="G12:H12"/>
    <mergeCell ref="D24:F24"/>
    <mergeCell ref="D25:F25"/>
    <mergeCell ref="D26:F26"/>
    <mergeCell ref="D22:F22"/>
    <mergeCell ref="D23:F23"/>
    <mergeCell ref="C14:F14"/>
    <mergeCell ref="C18:E18"/>
    <mergeCell ref="C47:E47"/>
    <mergeCell ref="F55:F58"/>
    <mergeCell ref="G55:H58"/>
    <mergeCell ref="B55:B58"/>
    <mergeCell ref="C55:E58"/>
    <mergeCell ref="D49:E49"/>
    <mergeCell ref="D50:E50"/>
    <mergeCell ref="D51:E51"/>
    <mergeCell ref="D52:E52"/>
    <mergeCell ref="D53:G53"/>
  </mergeCells>
  <dataValidations disablePrompts="1" count="10">
    <dataValidation type="list" operator="equal" allowBlank="1" sqref="C20:C26">
      <formula1>"1001,1002,1003,1004,1005,1006,1007"</formula1>
    </dataValidation>
    <dataValidation allowBlank="1" showErrorMessage="1" prompt="Enuncie la argumentacion, sustentacion y/o beneficios a logar con el desarrollo del proyecto." sqref="E12"/>
    <dataValidation allowBlank="1" showInputMessage="1" showErrorMessage="1" prompt="Si el proyecto requiere modificaciones en su presupuesto, se debe especificar el numero de la modificación (primera, segunda,tercera...)" sqref="G12:H12"/>
    <dataValidation allowBlank="1" showInputMessage="1" showErrorMessage="1" prompt="Enuncie la Actividad a Desarrollar por el proyecto." sqref="C10"/>
    <dataValidation allowBlank="1" showInputMessage="1" showErrorMessage="1" prompt="Corresponde a la denominación del programa aprobado por el respectivo Organo competente. " sqref="C9"/>
    <dataValidation allowBlank="1" showInputMessage="1" showErrorMessage="1" prompt="Enuncie la argumentacion, sustentacion y/o beneficios a logar con el desarrollo del proyecto." sqref="C11:H11"/>
    <dataValidation allowBlank="1" showInputMessage="1" showErrorMessage="1" prompt="Fecha Acto Administrativo" sqref="H8"/>
    <dataValidation allowBlank="1" showInputMessage="1" showErrorMessage="1" prompt="El Acto Administrativo corresponde al Acta del Consejo de Facultad en la que se aprueba el proyecto.    " sqref="F8"/>
    <dataValidation allowBlank="1" showInputMessage="1" showErrorMessage="1" prompt="Seleccione el tipo de proyecto segun objeto del mismo. " sqref="C12"/>
    <dataValidation type="list" operator="equal" allowBlank="1" sqref="D40 C41:C42 C32:C39">
      <formula1>$D$104:$D$138</formula1>
    </dataValidation>
  </dataValidations>
  <pageMargins left="0.23622047244094491" right="0.11811023622047245" top="1.0236220472440944" bottom="1.0236220472440944" header="0.78740157480314965" footer="0.78740157480314965"/>
  <pageSetup scale="75" firstPageNumber="0" orientation="portrait" horizontalDpi="300" verticalDpi="300" r:id="rId1"/>
  <headerFooter alignWithMargins="0">
    <oddHeader>&amp;C&amp;"Arial,Normal"&amp;10&amp;A</oddHeader>
    <oddFooter>&amp;C&amp;"Arial,Normal"&amp;10Página 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2:IV210"/>
  <sheetViews>
    <sheetView topLeftCell="A64" zoomScaleNormal="100" zoomScaleSheetLayoutView="100" workbookViewId="0">
      <selection activeCell="G73" sqref="G73"/>
    </sheetView>
  </sheetViews>
  <sheetFormatPr baseColWidth="10" defaultColWidth="15.28515625" defaultRowHeight="15.75" x14ac:dyDescent="0.25"/>
  <cols>
    <col min="1" max="1" width="1.7109375" customWidth="1"/>
    <col min="2" max="2" width="3.5703125" style="1" customWidth="1"/>
    <col min="3" max="3" width="13.5703125" style="2" customWidth="1"/>
    <col min="4" max="4" width="65.5703125" style="1" customWidth="1"/>
    <col min="5" max="5" width="15.28515625" style="1"/>
    <col min="6" max="6" width="15.7109375" style="1" customWidth="1"/>
    <col min="7" max="7" width="17" style="1" customWidth="1"/>
    <col min="8" max="8" width="5.140625" style="1" customWidth="1"/>
    <col min="9" max="9" width="3.7109375" style="1" customWidth="1"/>
    <col min="10" max="10" width="15.28515625" style="1"/>
    <col min="11" max="12" width="0" style="1" hidden="1" customWidth="1"/>
    <col min="13" max="16384" width="15.28515625" style="1"/>
  </cols>
  <sheetData>
    <row r="2" spans="2:256" x14ac:dyDescent="0.25">
      <c r="B2" s="33"/>
      <c r="C2" s="32"/>
      <c r="D2" s="31"/>
      <c r="E2" s="31"/>
      <c r="F2" s="31"/>
      <c r="G2" s="31"/>
      <c r="H2" s="39"/>
    </row>
    <row r="3" spans="2:256" x14ac:dyDescent="0.25">
      <c r="B3" s="34"/>
      <c r="C3" s="258"/>
      <c r="D3" s="259" t="s">
        <v>0</v>
      </c>
      <c r="E3" s="259"/>
      <c r="F3" s="259"/>
      <c r="G3" s="259"/>
      <c r="H3" s="40"/>
    </row>
    <row r="4" spans="2:256" ht="15.95" customHeight="1" x14ac:dyDescent="0.25">
      <c r="B4" s="21"/>
      <c r="C4" s="258"/>
      <c r="D4" s="260" t="s">
        <v>59</v>
      </c>
      <c r="E4" s="260"/>
      <c r="F4" s="259"/>
      <c r="G4" s="259"/>
      <c r="H4" s="40"/>
    </row>
    <row r="5" spans="2:256" ht="15.95" customHeight="1" x14ac:dyDescent="0.25">
      <c r="B5" s="21"/>
      <c r="C5" s="258"/>
      <c r="D5" s="260"/>
      <c r="E5" s="260"/>
      <c r="F5" s="259"/>
      <c r="G5" s="259"/>
      <c r="H5" s="40"/>
    </row>
    <row r="6" spans="2:256" x14ac:dyDescent="0.25">
      <c r="B6" s="21"/>
      <c r="C6" s="258"/>
      <c r="D6" s="260"/>
      <c r="E6" s="260"/>
      <c r="F6" s="259"/>
      <c r="G6" s="259"/>
      <c r="H6" s="40"/>
    </row>
    <row r="7" spans="2:256" ht="15.95" customHeight="1" x14ac:dyDescent="0.25">
      <c r="B7" s="21"/>
      <c r="C7" s="62" t="s">
        <v>48</v>
      </c>
      <c r="D7" s="62" t="s">
        <v>46</v>
      </c>
      <c r="E7" s="62" t="s">
        <v>60</v>
      </c>
      <c r="F7" s="62" t="s">
        <v>1</v>
      </c>
      <c r="G7" s="62" t="e">
        <f>PRESUPUESTO1!#REF!</f>
        <v>#REF!</v>
      </c>
      <c r="H7" s="18"/>
    </row>
    <row r="8" spans="2:256" x14ac:dyDescent="0.25">
      <c r="B8" s="20"/>
      <c r="C8" s="7"/>
      <c r="D8"/>
      <c r="E8"/>
      <c r="F8"/>
      <c r="G8"/>
      <c r="H8" s="17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</row>
    <row r="9" spans="2:256" ht="35.25" customHeight="1" x14ac:dyDescent="0.25">
      <c r="B9" s="20"/>
      <c r="C9" s="239" t="s">
        <v>49</v>
      </c>
      <c r="D9" s="240"/>
      <c r="E9" s="240"/>
      <c r="F9" s="240"/>
      <c r="G9" s="240"/>
      <c r="H9" s="17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</row>
    <row r="10" spans="2:256" x14ac:dyDescent="0.25">
      <c r="B10" s="20"/>
      <c r="C10" s="119" t="s">
        <v>4</v>
      </c>
      <c r="D10" s="241" t="str">
        <f>IF(PRESUPUESTO1!E8="","",PRESUPUESTO1!E8)</f>
        <v>Acto Administrativo</v>
      </c>
      <c r="E10" s="241"/>
      <c r="F10" s="241"/>
      <c r="G10" s="241"/>
      <c r="H10" s="17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</row>
    <row r="11" spans="2:256" x14ac:dyDescent="0.25">
      <c r="B11" s="20"/>
      <c r="C11" s="119" t="s">
        <v>5</v>
      </c>
      <c r="D11" s="241" t="str">
        <f>IF(PRESUPUESTO1!E9="","",PRESUPUESTO1!E9)</f>
        <v/>
      </c>
      <c r="E11" s="241"/>
      <c r="F11" s="241"/>
      <c r="G11" s="241"/>
      <c r="H11" s="17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</row>
    <row r="12" spans="2:256" x14ac:dyDescent="0.25">
      <c r="B12" s="21"/>
      <c r="C12" s="119" t="s">
        <v>2</v>
      </c>
      <c r="D12" s="241" t="str">
        <f>IF(PRESUPUESTO1!E10="","",PRESUPUESTO1!E10)</f>
        <v/>
      </c>
      <c r="E12" s="241"/>
      <c r="F12" s="241"/>
      <c r="G12" s="241"/>
      <c r="H12" s="18"/>
    </row>
    <row r="13" spans="2:256" x14ac:dyDescent="0.25">
      <c r="B13" s="21"/>
      <c r="C13" s="119" t="s">
        <v>3</v>
      </c>
      <c r="D13" s="241" t="str">
        <f>IF(PRESUPUESTO1!E11="","",PRESUPUESTO1!E11)</f>
        <v/>
      </c>
      <c r="E13" s="241"/>
      <c r="F13" s="241"/>
      <c r="G13" s="241"/>
      <c r="H13" s="18"/>
    </row>
    <row r="14" spans="2:256" x14ac:dyDescent="0.25">
      <c r="B14" s="21"/>
      <c r="C14" s="242" t="s">
        <v>22</v>
      </c>
      <c r="D14" s="242"/>
      <c r="E14" s="120" t="str">
        <f>IF(PRESUPUESTO1!F12="","",PRESUPUESTO1!F12)</f>
        <v>N° Modificación</v>
      </c>
      <c r="F14" s="243" t="s">
        <v>23</v>
      </c>
      <c r="G14" s="243" t="e">
        <f>IF(E14="","",(ROUND(DAYS360(E14,E15,1)/30,0) &amp; " Meses"))</f>
        <v>#VALUE!</v>
      </c>
      <c r="H14" s="18"/>
    </row>
    <row r="15" spans="2:256" x14ac:dyDescent="0.25">
      <c r="B15" s="21"/>
      <c r="C15" s="242" t="s">
        <v>24</v>
      </c>
      <c r="D15" s="242"/>
      <c r="E15" s="120">
        <f>IF(PRESUPUESTO1!F13="","",PRESUPUESTO1!F13)</f>
        <v>0</v>
      </c>
      <c r="F15" s="243"/>
      <c r="G15" s="243"/>
      <c r="H15" s="18"/>
    </row>
    <row r="16" spans="2:256" x14ac:dyDescent="0.25">
      <c r="B16" s="21"/>
      <c r="E16"/>
      <c r="F16"/>
      <c r="G16"/>
      <c r="H16" s="18"/>
      <c r="I16" s="14"/>
      <c r="J16" s="14"/>
      <c r="K16" s="14"/>
    </row>
    <row r="17" spans="2:11" x14ac:dyDescent="0.25">
      <c r="B17" s="21"/>
      <c r="C17" s="249" t="s">
        <v>25</v>
      </c>
      <c r="D17" s="250"/>
      <c r="E17" s="121" t="s">
        <v>36</v>
      </c>
      <c r="F17" s="121" t="s">
        <v>37</v>
      </c>
      <c r="G17" s="121" t="s">
        <v>38</v>
      </c>
      <c r="H17" s="18"/>
      <c r="I17"/>
      <c r="J17"/>
      <c r="K17"/>
    </row>
    <row r="18" spans="2:11" x14ac:dyDescent="0.25">
      <c r="B18" s="21"/>
      <c r="C18" s="122" t="s">
        <v>6</v>
      </c>
      <c r="D18" s="121" t="s">
        <v>7</v>
      </c>
      <c r="E18" s="123" t="e">
        <f>ROUND(SUM(E19:E28),0)</f>
        <v>#N/A</v>
      </c>
      <c r="F18" s="123">
        <f>ROUND(SUM(F19:F28),0)</f>
        <v>-10000</v>
      </c>
      <c r="G18" s="124" t="e">
        <f>ROUND(SUM(G19:G28),0)</f>
        <v>#N/A</v>
      </c>
      <c r="H18" s="17"/>
      <c r="I18"/>
      <c r="J18"/>
      <c r="K18"/>
    </row>
    <row r="19" spans="2:11" x14ac:dyDescent="0.25">
      <c r="B19" s="21"/>
      <c r="C19" s="24">
        <f>IF(PRESUPUESTO1!C20="","",PRESUPUESTO1!C20)</f>
        <v>1001</v>
      </c>
      <c r="D19" s="41" t="e">
        <f>IF(PRESUPUESTO1!D20="","",PRESUPUESTO1!D20)</f>
        <v>#N/A</v>
      </c>
      <c r="E19" s="52" t="e">
        <f>IF(PRESUPUESTO1!G20="","",PRESUPUESTO1!G20)</f>
        <v>#N/A</v>
      </c>
      <c r="F19" s="52">
        <v>-10000</v>
      </c>
      <c r="G19" s="52" t="e">
        <f>IF(E19="",0,K19)</f>
        <v>#N/A</v>
      </c>
      <c r="H19" s="17"/>
      <c r="I19"/>
      <c r="K19" s="27" t="e">
        <f>(E19+F19)</f>
        <v>#N/A</v>
      </c>
    </row>
    <row r="20" spans="2:11" x14ac:dyDescent="0.25">
      <c r="B20" s="21"/>
      <c r="C20" s="24">
        <f>IF(PRESUPUESTO1!C21="","",PRESUPUESTO1!C21)</f>
        <v>1002</v>
      </c>
      <c r="D20" s="42" t="str">
        <f>IF(PRESUPUESTO1!E21="","",PRESUPUESTO1!E21)</f>
        <v/>
      </c>
      <c r="E20" s="54" t="e">
        <f>IF(PRESUPUESTO1!G21="","",PRESUPUESTO1!G21)</f>
        <v>#N/A</v>
      </c>
      <c r="F20" s="54">
        <v>0</v>
      </c>
      <c r="G20" s="54" t="e">
        <f t="shared" ref="G20:G28" si="0">IF(E20="",0,K20)</f>
        <v>#N/A</v>
      </c>
      <c r="H20" s="17"/>
      <c r="K20" s="27" t="e">
        <f t="shared" ref="K20:K28" si="1">(E20+F20)</f>
        <v>#N/A</v>
      </c>
    </row>
    <row r="21" spans="2:11" x14ac:dyDescent="0.25">
      <c r="B21" s="21"/>
      <c r="C21" s="24">
        <f>IF(PRESUPUESTO1!C22="","",PRESUPUESTO1!C22)</f>
        <v>1003</v>
      </c>
      <c r="D21" s="42" t="str">
        <f>IF(PRESUPUESTO1!E22="","",PRESUPUESTO1!E22)</f>
        <v/>
      </c>
      <c r="E21" s="54" t="e">
        <f>IF(PRESUPUESTO1!G22="","",PRESUPUESTO1!G22)</f>
        <v>#N/A</v>
      </c>
      <c r="F21" s="54">
        <v>0</v>
      </c>
      <c r="G21" s="54" t="e">
        <f t="shared" si="0"/>
        <v>#N/A</v>
      </c>
      <c r="H21" s="17"/>
      <c r="K21" s="27" t="e">
        <f t="shared" si="1"/>
        <v>#N/A</v>
      </c>
    </row>
    <row r="22" spans="2:11" x14ac:dyDescent="0.25">
      <c r="B22" s="21"/>
      <c r="C22" s="24" t="str">
        <f>IF(PRESUPUESTO1!C23="","",PRESUPUESTO1!C23)</f>
        <v/>
      </c>
      <c r="D22" s="42" t="str">
        <f>IF(PRESUPUESTO1!E23="","",PRESUPUESTO1!E23)</f>
        <v/>
      </c>
      <c r="E22" s="54" t="str">
        <f>IF(PRESUPUESTO1!G23="","",PRESUPUESTO1!G23)</f>
        <v/>
      </c>
      <c r="F22" s="54">
        <v>0</v>
      </c>
      <c r="G22" s="54">
        <f t="shared" si="0"/>
        <v>0</v>
      </c>
      <c r="H22" s="17"/>
      <c r="K22" s="27" t="e">
        <f t="shared" si="1"/>
        <v>#VALUE!</v>
      </c>
    </row>
    <row r="23" spans="2:11" x14ac:dyDescent="0.25">
      <c r="B23" s="21"/>
      <c r="C23" s="24" t="str">
        <f>IF(PRESUPUESTO1!C24="","",PRESUPUESTO1!C24)</f>
        <v/>
      </c>
      <c r="D23" s="42" t="str">
        <f>IF(PRESUPUESTO1!E24="","",PRESUPUESTO1!E24)</f>
        <v/>
      </c>
      <c r="E23" s="54" t="str">
        <f>IF(PRESUPUESTO1!G24="","",PRESUPUESTO1!G24)</f>
        <v/>
      </c>
      <c r="F23" s="54">
        <v>0</v>
      </c>
      <c r="G23" s="54">
        <f t="shared" si="0"/>
        <v>0</v>
      </c>
      <c r="H23" s="17"/>
      <c r="K23" s="27" t="e">
        <f t="shared" si="1"/>
        <v>#VALUE!</v>
      </c>
    </row>
    <row r="24" spans="2:11" x14ac:dyDescent="0.25">
      <c r="B24" s="21"/>
      <c r="C24" s="24" t="str">
        <f>IF(PRESUPUESTO1!C25="","",PRESUPUESTO1!C25)</f>
        <v/>
      </c>
      <c r="D24" s="42" t="str">
        <f>IF(PRESUPUESTO1!E25="","",PRESUPUESTO1!E25)</f>
        <v/>
      </c>
      <c r="E24" s="54" t="str">
        <f>IF(PRESUPUESTO1!G25="","",PRESUPUESTO1!G25)</f>
        <v/>
      </c>
      <c r="F24" s="54">
        <v>0</v>
      </c>
      <c r="G24" s="54">
        <f t="shared" si="0"/>
        <v>0</v>
      </c>
      <c r="H24" s="17"/>
      <c r="K24" s="27" t="e">
        <f t="shared" si="1"/>
        <v>#VALUE!</v>
      </c>
    </row>
    <row r="25" spans="2:11" x14ac:dyDescent="0.25">
      <c r="B25" s="21"/>
      <c r="C25" s="24"/>
      <c r="D25" s="42" t="str">
        <f>IF(PRESUPUESTO1!E26="","",PRESUPUESTO1!E26)</f>
        <v/>
      </c>
      <c r="E25" s="54" t="str">
        <f>IF(PRESUPUESTO1!G26="","",PRESUPUESTO1!G26)</f>
        <v/>
      </c>
      <c r="F25" s="54">
        <v>0</v>
      </c>
      <c r="G25" s="54">
        <f t="shared" si="0"/>
        <v>0</v>
      </c>
      <c r="H25" s="17"/>
      <c r="K25" s="27" t="e">
        <f t="shared" si="1"/>
        <v>#VALUE!</v>
      </c>
    </row>
    <row r="26" spans="2:11" x14ac:dyDescent="0.25">
      <c r="B26" s="21"/>
      <c r="C26" s="24" t="e">
        <f>IF(PRESUPUESTO1!#REF!="","",PRESUPUESTO1!#REF!)</f>
        <v>#REF!</v>
      </c>
      <c r="D26" s="42" t="e">
        <f>IF(PRESUPUESTO1!#REF!="","",PRESUPUESTO1!#REF!)</f>
        <v>#REF!</v>
      </c>
      <c r="E26" s="54"/>
      <c r="F26" s="54">
        <v>0</v>
      </c>
      <c r="G26" s="54">
        <f t="shared" si="0"/>
        <v>0</v>
      </c>
      <c r="H26" s="17"/>
      <c r="K26" s="27">
        <f t="shared" si="1"/>
        <v>0</v>
      </c>
    </row>
    <row r="27" spans="2:11" x14ac:dyDescent="0.25">
      <c r="B27" s="21"/>
      <c r="C27" s="24" t="e">
        <f>IF(PRESUPUESTO1!#REF!="","",PRESUPUESTO1!#REF!)</f>
        <v>#REF!</v>
      </c>
      <c r="D27" s="42" t="e">
        <f>IF(PRESUPUESTO1!#REF!="","",PRESUPUESTO1!#REF!)</f>
        <v>#REF!</v>
      </c>
      <c r="E27" s="54"/>
      <c r="F27" s="54">
        <v>0</v>
      </c>
      <c r="G27" s="54">
        <f t="shared" si="0"/>
        <v>0</v>
      </c>
      <c r="H27" s="17"/>
      <c r="K27" s="27">
        <f t="shared" si="1"/>
        <v>0</v>
      </c>
    </row>
    <row r="28" spans="2:11" x14ac:dyDescent="0.25">
      <c r="B28" s="21"/>
      <c r="C28" s="125" t="e">
        <f>IF(PRESUPUESTO1!#REF!="","",PRESUPUESTO1!#REF!)</f>
        <v>#REF!</v>
      </c>
      <c r="D28" s="126" t="e">
        <f>IF(PRESUPUESTO1!#REF!="","",PRESUPUESTO1!#REF!)</f>
        <v>#REF!</v>
      </c>
      <c r="E28" s="127"/>
      <c r="F28" s="127">
        <v>0</v>
      </c>
      <c r="G28" s="127">
        <f t="shared" si="0"/>
        <v>0</v>
      </c>
      <c r="H28" s="17"/>
      <c r="K28" s="27">
        <f t="shared" si="1"/>
        <v>0</v>
      </c>
    </row>
    <row r="29" spans="2:11" x14ac:dyDescent="0.25">
      <c r="B29" s="21"/>
      <c r="E29" s="14"/>
      <c r="F29" s="14"/>
      <c r="G29"/>
      <c r="H29" s="18"/>
      <c r="J29"/>
    </row>
    <row r="30" spans="2:11" x14ac:dyDescent="0.25">
      <c r="B30" s="21"/>
      <c r="C30" s="249" t="s">
        <v>28</v>
      </c>
      <c r="D30" s="250"/>
      <c r="E30" s="121" t="s">
        <v>39</v>
      </c>
      <c r="F30" s="121" t="s">
        <v>37</v>
      </c>
      <c r="G30" s="121" t="s">
        <v>40</v>
      </c>
      <c r="H30" s="18"/>
      <c r="J30"/>
      <c r="K30"/>
    </row>
    <row r="31" spans="2:11" x14ac:dyDescent="0.25">
      <c r="B31" s="21"/>
      <c r="C31" s="122" t="s">
        <v>6</v>
      </c>
      <c r="D31" s="121" t="s">
        <v>7</v>
      </c>
      <c r="E31" s="123" t="e">
        <f>ROUND(SUM(E32:E67)+E69+E70,0)</f>
        <v>#VALUE!</v>
      </c>
      <c r="F31" s="123">
        <f>ROUND(SUM(F32:F67)+F69,0)</f>
        <v>-40</v>
      </c>
      <c r="G31" s="124" t="e">
        <f>ROUND(SUM(G32:G67)+G69+G70,0)</f>
        <v>#N/A</v>
      </c>
      <c r="H31" s="17"/>
      <c r="J31"/>
      <c r="K31"/>
    </row>
    <row r="32" spans="2:11" x14ac:dyDescent="0.25">
      <c r="B32" s="21"/>
      <c r="C32" s="23">
        <f>IF(PRESUPUESTO1!C32="","",PRESUPUESTO1!C32)</f>
        <v>2007</v>
      </c>
      <c r="D32" s="28" t="e">
        <f>IF(PRESUPUESTO1!D32="","",PRESUPUESTO1!D32)</f>
        <v>#N/A</v>
      </c>
      <c r="E32" s="52" t="str">
        <f>IF(PRESUPUESTO1!G32="","",PRESUPUESTO1!G32)</f>
        <v/>
      </c>
      <c r="F32" s="52">
        <v>0</v>
      </c>
      <c r="G32" s="56">
        <f>IF(E32="",0,K32)</f>
        <v>0</v>
      </c>
      <c r="H32" s="17"/>
      <c r="K32" s="30" t="e">
        <f>(E32+F32)</f>
        <v>#VALUE!</v>
      </c>
    </row>
    <row r="33" spans="2:11" x14ac:dyDescent="0.25">
      <c r="B33" s="21"/>
      <c r="C33" s="24" t="str">
        <f>IF(PRESUPUESTO1!C33="","",PRESUPUESTO1!C33)</f>
        <v/>
      </c>
      <c r="D33" s="29" t="str">
        <f>IF(PRESUPUESTO1!D33="","",PRESUPUESTO1!D33)</f>
        <v/>
      </c>
      <c r="E33" s="54" t="str">
        <f>IF(PRESUPUESTO1!G33="","",PRESUPUESTO1!G33)</f>
        <v/>
      </c>
      <c r="F33" s="54">
        <v>0</v>
      </c>
      <c r="G33" s="56">
        <f t="shared" ref="G33:G67" si="2">IF(E33="",0,K33)</f>
        <v>0</v>
      </c>
      <c r="H33" s="17"/>
      <c r="K33" s="30" t="e">
        <f t="shared" ref="K33:K67" si="3">(E33+F33)</f>
        <v>#VALUE!</v>
      </c>
    </row>
    <row r="34" spans="2:11" x14ac:dyDescent="0.25">
      <c r="B34" s="21"/>
      <c r="C34" s="24" t="str">
        <f>IF(PRESUPUESTO1!C34="","",PRESUPUESTO1!C34)</f>
        <v/>
      </c>
      <c r="D34" s="29" t="str">
        <f>IF(PRESUPUESTO1!E34="","",PRESUPUESTO1!E34)</f>
        <v/>
      </c>
      <c r="E34" s="54" t="str">
        <f>IF(PRESUPUESTO1!G34="","",PRESUPUESTO1!G34)</f>
        <v/>
      </c>
      <c r="F34" s="54">
        <v>0</v>
      </c>
      <c r="G34" s="56">
        <f t="shared" si="2"/>
        <v>0</v>
      </c>
      <c r="H34" s="17"/>
      <c r="K34" s="30" t="e">
        <f t="shared" si="3"/>
        <v>#VALUE!</v>
      </c>
    </row>
    <row r="35" spans="2:11" x14ac:dyDescent="0.25">
      <c r="B35" s="21"/>
      <c r="C35" s="24" t="str">
        <f>IF(PRESUPUESTO1!C35="","",PRESUPUESTO1!C35)</f>
        <v/>
      </c>
      <c r="D35" s="29" t="str">
        <f>IF(PRESUPUESTO1!E35="","",PRESUPUESTO1!E35)</f>
        <v/>
      </c>
      <c r="E35" s="54" t="str">
        <f>IF(PRESUPUESTO1!G35="","",PRESUPUESTO1!G35)</f>
        <v/>
      </c>
      <c r="F35" s="54">
        <v>0</v>
      </c>
      <c r="G35" s="56">
        <f t="shared" si="2"/>
        <v>0</v>
      </c>
      <c r="H35" s="17"/>
      <c r="K35" s="30" t="e">
        <f t="shared" si="3"/>
        <v>#VALUE!</v>
      </c>
    </row>
    <row r="36" spans="2:11" x14ac:dyDescent="0.25">
      <c r="B36" s="21"/>
      <c r="C36" s="24" t="str">
        <f>IF(PRESUPUESTO1!C36="","",PRESUPUESTO1!C36)</f>
        <v/>
      </c>
      <c r="D36" s="29" t="str">
        <f>IF(PRESUPUESTO1!E36="","",PRESUPUESTO1!E36)</f>
        <v/>
      </c>
      <c r="E36" s="54" t="str">
        <f>IF(PRESUPUESTO1!G36="","",PRESUPUESTO1!G36)</f>
        <v/>
      </c>
      <c r="F36" s="54">
        <v>0</v>
      </c>
      <c r="G36" s="56">
        <f t="shared" si="2"/>
        <v>0</v>
      </c>
      <c r="H36" s="17"/>
      <c r="K36" s="30" t="e">
        <f t="shared" si="3"/>
        <v>#VALUE!</v>
      </c>
    </row>
    <row r="37" spans="2:11" x14ac:dyDescent="0.25">
      <c r="B37" s="21"/>
      <c r="C37" s="24" t="str">
        <f>IF(PRESUPUESTO1!C37="","",PRESUPUESTO1!C37)</f>
        <v/>
      </c>
      <c r="D37" s="29" t="str">
        <f>IF(PRESUPUESTO1!E37="","",PRESUPUESTO1!E37)</f>
        <v/>
      </c>
      <c r="E37" s="54" t="str">
        <f>IF(PRESUPUESTO1!G37="","",PRESUPUESTO1!G37)</f>
        <v/>
      </c>
      <c r="F37" s="54">
        <v>0</v>
      </c>
      <c r="G37" s="56">
        <f t="shared" si="2"/>
        <v>0</v>
      </c>
      <c r="H37" s="17"/>
      <c r="K37" s="30" t="e">
        <f t="shared" si="3"/>
        <v>#VALUE!</v>
      </c>
    </row>
    <row r="38" spans="2:11" x14ac:dyDescent="0.25">
      <c r="B38" s="21"/>
      <c r="C38" s="24" t="str">
        <f>IF(PRESUPUESTO1!C38="","",PRESUPUESTO1!C38)</f>
        <v/>
      </c>
      <c r="D38" s="29" t="str">
        <f>IF(PRESUPUESTO1!E38="","",PRESUPUESTO1!E38)</f>
        <v/>
      </c>
      <c r="E38" s="54" t="str">
        <f>IF(PRESUPUESTO1!G38="","",PRESUPUESTO1!G38)</f>
        <v/>
      </c>
      <c r="F38" s="54">
        <v>0</v>
      </c>
      <c r="G38" s="56">
        <f t="shared" si="2"/>
        <v>0</v>
      </c>
      <c r="H38" s="17"/>
      <c r="K38" s="30" t="e">
        <f t="shared" si="3"/>
        <v>#VALUE!</v>
      </c>
    </row>
    <row r="39" spans="2:11" x14ac:dyDescent="0.25">
      <c r="B39" s="21"/>
      <c r="C39" s="24" t="str">
        <f>IF(PRESUPUESTO1!C39="","",PRESUPUESTO1!C39)</f>
        <v/>
      </c>
      <c r="D39" s="29" t="str">
        <f>IF(PRESUPUESTO1!E39="","",PRESUPUESTO1!E39)</f>
        <v/>
      </c>
      <c r="E39" s="54" t="str">
        <f>IF(PRESUPUESTO1!G39="","",PRESUPUESTO1!G39)</f>
        <v/>
      </c>
      <c r="F39" s="54">
        <v>0</v>
      </c>
      <c r="G39" s="56">
        <f t="shared" si="2"/>
        <v>0</v>
      </c>
      <c r="H39" s="17"/>
      <c r="K39" s="30" t="e">
        <f t="shared" si="3"/>
        <v>#VALUE!</v>
      </c>
    </row>
    <row r="40" spans="2:11" x14ac:dyDescent="0.25">
      <c r="B40" s="21"/>
      <c r="C40" s="24" t="e">
        <f>IF(PRESUPUESTO1!#REF!="","",PRESUPUESTO1!#REF!)</f>
        <v>#REF!</v>
      </c>
      <c r="D40" s="29" t="e">
        <f>IF(PRESUPUESTO1!#REF!="","",PRESUPUESTO1!#REF!)</f>
        <v>#REF!</v>
      </c>
      <c r="E40" s="54"/>
      <c r="F40" s="54">
        <v>0</v>
      </c>
      <c r="G40" s="56">
        <f t="shared" si="2"/>
        <v>0</v>
      </c>
      <c r="H40" s="17"/>
      <c r="K40" s="30">
        <f t="shared" si="3"/>
        <v>0</v>
      </c>
    </row>
    <row r="41" spans="2:11" x14ac:dyDescent="0.25">
      <c r="B41" s="21"/>
      <c r="C41" s="24" t="e">
        <f>IF(PRESUPUESTO1!#REF!="","",PRESUPUESTO1!#REF!)</f>
        <v>#REF!</v>
      </c>
      <c r="D41" s="29" t="e">
        <f>IF(PRESUPUESTO1!#REF!="","",PRESUPUESTO1!#REF!)</f>
        <v>#REF!</v>
      </c>
      <c r="E41" s="54"/>
      <c r="F41" s="54">
        <v>0</v>
      </c>
      <c r="G41" s="56">
        <f t="shared" si="2"/>
        <v>0</v>
      </c>
      <c r="H41" s="17"/>
      <c r="K41" s="30">
        <f t="shared" si="3"/>
        <v>0</v>
      </c>
    </row>
    <row r="42" spans="2:11" x14ac:dyDescent="0.25">
      <c r="B42" s="21"/>
      <c r="C42" s="24" t="e">
        <f>IF(PRESUPUESTO1!#REF!="","",PRESUPUESTO1!#REF!)</f>
        <v>#REF!</v>
      </c>
      <c r="D42" s="29" t="e">
        <f>IF(PRESUPUESTO1!#REF!="","",PRESUPUESTO1!#REF!)</f>
        <v>#REF!</v>
      </c>
      <c r="E42" s="54"/>
      <c r="F42" s="54">
        <v>0</v>
      </c>
      <c r="G42" s="56">
        <f t="shared" si="2"/>
        <v>0</v>
      </c>
      <c r="H42" s="17"/>
      <c r="K42" s="30">
        <f t="shared" si="3"/>
        <v>0</v>
      </c>
    </row>
    <row r="43" spans="2:11" x14ac:dyDescent="0.25">
      <c r="B43" s="21"/>
      <c r="C43" s="24" t="e">
        <f>IF(PRESUPUESTO1!#REF!="","",PRESUPUESTO1!#REF!)</f>
        <v>#REF!</v>
      </c>
      <c r="D43" s="29" t="e">
        <f>IF(PRESUPUESTO1!#REF!="","",PRESUPUESTO1!#REF!)</f>
        <v>#REF!</v>
      </c>
      <c r="E43" s="54"/>
      <c r="F43" s="54">
        <v>0</v>
      </c>
      <c r="G43" s="56">
        <f t="shared" si="2"/>
        <v>0</v>
      </c>
      <c r="H43" s="17"/>
      <c r="K43" s="30">
        <f t="shared" si="3"/>
        <v>0</v>
      </c>
    </row>
    <row r="44" spans="2:11" x14ac:dyDescent="0.25">
      <c r="B44" s="21"/>
      <c r="C44" s="24" t="e">
        <f>IF(PRESUPUESTO1!#REF!="","",PRESUPUESTO1!#REF!)</f>
        <v>#REF!</v>
      </c>
      <c r="D44" s="29" t="e">
        <f>IF(PRESUPUESTO1!#REF!="","",PRESUPUESTO1!#REF!)</f>
        <v>#REF!</v>
      </c>
      <c r="E44" s="54"/>
      <c r="F44" s="54">
        <v>0</v>
      </c>
      <c r="G44" s="56">
        <f t="shared" si="2"/>
        <v>0</v>
      </c>
      <c r="H44" s="17"/>
      <c r="K44" s="30">
        <f t="shared" si="3"/>
        <v>0</v>
      </c>
    </row>
    <row r="45" spans="2:11" x14ac:dyDescent="0.25">
      <c r="B45" s="21"/>
      <c r="C45" s="24" t="e">
        <f>IF(PRESUPUESTO1!#REF!="","",PRESUPUESTO1!#REF!)</f>
        <v>#REF!</v>
      </c>
      <c r="D45" s="29" t="e">
        <f>IF(PRESUPUESTO1!#REF!="","",PRESUPUESTO1!#REF!)</f>
        <v>#REF!</v>
      </c>
      <c r="E45" s="54"/>
      <c r="F45" s="54">
        <v>0</v>
      </c>
      <c r="G45" s="56">
        <f t="shared" si="2"/>
        <v>0</v>
      </c>
      <c r="H45" s="17"/>
      <c r="K45" s="30">
        <f t="shared" si="3"/>
        <v>0</v>
      </c>
    </row>
    <row r="46" spans="2:11" x14ac:dyDescent="0.25">
      <c r="B46" s="21"/>
      <c r="C46" s="24" t="e">
        <f>IF(PRESUPUESTO1!#REF!="","",PRESUPUESTO1!#REF!)</f>
        <v>#REF!</v>
      </c>
      <c r="D46" s="29" t="e">
        <f>IF(PRESUPUESTO1!#REF!="","",PRESUPUESTO1!#REF!)</f>
        <v>#REF!</v>
      </c>
      <c r="E46" s="54"/>
      <c r="F46" s="54">
        <v>0</v>
      </c>
      <c r="G46" s="56">
        <f t="shared" si="2"/>
        <v>0</v>
      </c>
      <c r="H46" s="17"/>
      <c r="K46" s="30">
        <f t="shared" si="3"/>
        <v>0</v>
      </c>
    </row>
    <row r="47" spans="2:11" x14ac:dyDescent="0.25">
      <c r="B47" s="21"/>
      <c r="C47" s="24" t="e">
        <f>IF(PRESUPUESTO1!#REF!="","",PRESUPUESTO1!#REF!)</f>
        <v>#REF!</v>
      </c>
      <c r="D47" s="29" t="e">
        <f>IF(PRESUPUESTO1!#REF!="","",PRESUPUESTO1!#REF!)</f>
        <v>#REF!</v>
      </c>
      <c r="E47" s="54"/>
      <c r="F47" s="54">
        <v>0</v>
      </c>
      <c r="G47" s="56">
        <f t="shared" si="2"/>
        <v>0</v>
      </c>
      <c r="H47" s="17"/>
      <c r="K47" s="30">
        <f t="shared" si="3"/>
        <v>0</v>
      </c>
    </row>
    <row r="48" spans="2:11" x14ac:dyDescent="0.25">
      <c r="B48" s="21"/>
      <c r="C48" s="24" t="e">
        <f>IF(PRESUPUESTO1!#REF!="","",PRESUPUESTO1!#REF!)</f>
        <v>#REF!</v>
      </c>
      <c r="D48" s="29" t="e">
        <f>IF(PRESUPUESTO1!#REF!="","",PRESUPUESTO1!#REF!)</f>
        <v>#REF!</v>
      </c>
      <c r="E48" s="54"/>
      <c r="F48" s="54">
        <v>0</v>
      </c>
      <c r="G48" s="56">
        <f t="shared" si="2"/>
        <v>0</v>
      </c>
      <c r="H48" s="17"/>
      <c r="K48" s="30">
        <f t="shared" si="3"/>
        <v>0</v>
      </c>
    </row>
    <row r="49" spans="2:11" x14ac:dyDescent="0.25">
      <c r="B49" s="21"/>
      <c r="C49" s="24" t="e">
        <f>IF(PRESUPUESTO1!#REF!="","",PRESUPUESTO1!#REF!)</f>
        <v>#REF!</v>
      </c>
      <c r="D49" s="29" t="e">
        <f>IF(PRESUPUESTO1!#REF!="","",PRESUPUESTO1!#REF!)</f>
        <v>#REF!</v>
      </c>
      <c r="E49" s="54"/>
      <c r="F49" s="54">
        <v>0</v>
      </c>
      <c r="G49" s="56">
        <f t="shared" si="2"/>
        <v>0</v>
      </c>
      <c r="H49" s="17"/>
      <c r="K49" s="30">
        <f t="shared" si="3"/>
        <v>0</v>
      </c>
    </row>
    <row r="50" spans="2:11" x14ac:dyDescent="0.25">
      <c r="B50" s="21"/>
      <c r="C50" s="24" t="e">
        <f>IF(PRESUPUESTO1!#REF!="","",PRESUPUESTO1!#REF!)</f>
        <v>#REF!</v>
      </c>
      <c r="D50" s="29" t="e">
        <f>IF(PRESUPUESTO1!#REF!="","",PRESUPUESTO1!#REF!)</f>
        <v>#REF!</v>
      </c>
      <c r="E50" s="54"/>
      <c r="F50" s="54">
        <v>0</v>
      </c>
      <c r="G50" s="56">
        <f t="shared" si="2"/>
        <v>0</v>
      </c>
      <c r="H50" s="17"/>
      <c r="K50" s="30">
        <f t="shared" si="3"/>
        <v>0</v>
      </c>
    </row>
    <row r="51" spans="2:11" x14ac:dyDescent="0.25">
      <c r="B51" s="21"/>
      <c r="C51" s="24" t="e">
        <f>IF(PRESUPUESTO1!#REF!="","",PRESUPUESTO1!#REF!)</f>
        <v>#REF!</v>
      </c>
      <c r="D51" s="29" t="e">
        <f>IF(PRESUPUESTO1!#REF!="","",PRESUPUESTO1!#REF!)</f>
        <v>#REF!</v>
      </c>
      <c r="E51" s="54"/>
      <c r="F51" s="54">
        <v>0</v>
      </c>
      <c r="G51" s="56">
        <f t="shared" si="2"/>
        <v>0</v>
      </c>
      <c r="H51" s="17"/>
      <c r="K51" s="30">
        <f t="shared" si="3"/>
        <v>0</v>
      </c>
    </row>
    <row r="52" spans="2:11" x14ac:dyDescent="0.25">
      <c r="B52" s="21"/>
      <c r="C52" s="24" t="e">
        <f>IF(PRESUPUESTO1!#REF!="","",PRESUPUESTO1!#REF!)</f>
        <v>#REF!</v>
      </c>
      <c r="D52" s="29" t="e">
        <f>IF(PRESUPUESTO1!#REF!="","",PRESUPUESTO1!#REF!)</f>
        <v>#REF!</v>
      </c>
      <c r="E52" s="54"/>
      <c r="F52" s="54">
        <v>0</v>
      </c>
      <c r="G52" s="56">
        <f t="shared" si="2"/>
        <v>0</v>
      </c>
      <c r="H52" s="17"/>
      <c r="K52" s="30">
        <f t="shared" si="3"/>
        <v>0</v>
      </c>
    </row>
    <row r="53" spans="2:11" x14ac:dyDescent="0.25">
      <c r="B53" s="21"/>
      <c r="C53" s="24" t="e">
        <f>IF(PRESUPUESTO1!#REF!="","",PRESUPUESTO1!#REF!)</f>
        <v>#REF!</v>
      </c>
      <c r="D53" s="29" t="e">
        <f>IF(PRESUPUESTO1!#REF!="","",PRESUPUESTO1!#REF!)</f>
        <v>#REF!</v>
      </c>
      <c r="E53" s="54"/>
      <c r="F53" s="54">
        <v>0</v>
      </c>
      <c r="G53" s="56">
        <f t="shared" si="2"/>
        <v>0</v>
      </c>
      <c r="H53" s="17"/>
      <c r="K53" s="30">
        <f t="shared" si="3"/>
        <v>0</v>
      </c>
    </row>
    <row r="54" spans="2:11" x14ac:dyDescent="0.25">
      <c r="B54" s="21"/>
      <c r="C54" s="24" t="e">
        <f>IF(PRESUPUESTO1!#REF!="","",PRESUPUESTO1!#REF!)</f>
        <v>#REF!</v>
      </c>
      <c r="D54" s="29" t="e">
        <f>IF(PRESUPUESTO1!#REF!="","",PRESUPUESTO1!#REF!)</f>
        <v>#REF!</v>
      </c>
      <c r="E54" s="54"/>
      <c r="F54" s="54">
        <v>0</v>
      </c>
      <c r="G54" s="56">
        <f t="shared" si="2"/>
        <v>0</v>
      </c>
      <c r="H54" s="17"/>
      <c r="K54" s="30">
        <f t="shared" si="3"/>
        <v>0</v>
      </c>
    </row>
    <row r="55" spans="2:11" x14ac:dyDescent="0.25">
      <c r="B55" s="21"/>
      <c r="C55" s="24" t="e">
        <f>IF(PRESUPUESTO1!#REF!="","",PRESUPUESTO1!#REF!)</f>
        <v>#REF!</v>
      </c>
      <c r="D55" s="29" t="e">
        <f>IF(PRESUPUESTO1!#REF!="","",PRESUPUESTO1!#REF!)</f>
        <v>#REF!</v>
      </c>
      <c r="E55" s="54"/>
      <c r="F55" s="54">
        <v>0</v>
      </c>
      <c r="G55" s="56">
        <f t="shared" si="2"/>
        <v>0</v>
      </c>
      <c r="H55" s="17"/>
      <c r="K55" s="30">
        <f t="shared" si="3"/>
        <v>0</v>
      </c>
    </row>
    <row r="56" spans="2:11" x14ac:dyDescent="0.25">
      <c r="B56" s="21"/>
      <c r="C56" s="24" t="e">
        <f>IF(PRESUPUESTO1!#REF!="","",PRESUPUESTO1!#REF!)</f>
        <v>#REF!</v>
      </c>
      <c r="D56" s="29" t="e">
        <f>IF(PRESUPUESTO1!#REF!="","",PRESUPUESTO1!#REF!)</f>
        <v>#REF!</v>
      </c>
      <c r="E56" s="54"/>
      <c r="F56" s="54">
        <v>0</v>
      </c>
      <c r="G56" s="56">
        <f t="shared" si="2"/>
        <v>0</v>
      </c>
      <c r="H56" s="17"/>
      <c r="K56" s="30">
        <f t="shared" si="3"/>
        <v>0</v>
      </c>
    </row>
    <row r="57" spans="2:11" x14ac:dyDescent="0.25">
      <c r="B57" s="21"/>
      <c r="C57" s="24" t="e">
        <f>IF(PRESUPUESTO1!#REF!="","",PRESUPUESTO1!#REF!)</f>
        <v>#REF!</v>
      </c>
      <c r="D57" s="29" t="e">
        <f>IF(PRESUPUESTO1!#REF!="","",PRESUPUESTO1!#REF!)</f>
        <v>#REF!</v>
      </c>
      <c r="E57" s="54"/>
      <c r="F57" s="54">
        <v>0</v>
      </c>
      <c r="G57" s="56">
        <f t="shared" si="2"/>
        <v>0</v>
      </c>
      <c r="H57" s="17"/>
      <c r="K57" s="30">
        <f t="shared" si="3"/>
        <v>0</v>
      </c>
    </row>
    <row r="58" spans="2:11" x14ac:dyDescent="0.25">
      <c r="B58" s="21"/>
      <c r="C58" s="24" t="e">
        <f>IF(PRESUPUESTO1!#REF!="","",PRESUPUESTO1!#REF!)</f>
        <v>#REF!</v>
      </c>
      <c r="D58" s="29" t="e">
        <f>IF(PRESUPUESTO1!#REF!="","",PRESUPUESTO1!#REF!)</f>
        <v>#REF!</v>
      </c>
      <c r="E58" s="54"/>
      <c r="F58" s="54">
        <v>0</v>
      </c>
      <c r="G58" s="56">
        <f t="shared" si="2"/>
        <v>0</v>
      </c>
      <c r="H58" s="17"/>
      <c r="K58" s="30">
        <f t="shared" si="3"/>
        <v>0</v>
      </c>
    </row>
    <row r="59" spans="2:11" x14ac:dyDescent="0.25">
      <c r="B59" s="21"/>
      <c r="C59" s="24" t="e">
        <f>IF(PRESUPUESTO1!#REF!="","",PRESUPUESTO1!#REF!)</f>
        <v>#REF!</v>
      </c>
      <c r="D59" s="29" t="e">
        <f>IF(PRESUPUESTO1!#REF!="","",PRESUPUESTO1!#REF!)</f>
        <v>#REF!</v>
      </c>
      <c r="E59" s="54"/>
      <c r="F59" s="54">
        <v>0</v>
      </c>
      <c r="G59" s="56">
        <f t="shared" si="2"/>
        <v>0</v>
      </c>
      <c r="H59" s="17"/>
      <c r="K59" s="30">
        <f t="shared" si="3"/>
        <v>0</v>
      </c>
    </row>
    <row r="60" spans="2:11" x14ac:dyDescent="0.25">
      <c r="B60" s="21"/>
      <c r="C60" s="24" t="e">
        <f>IF(PRESUPUESTO1!#REF!="","",PRESUPUESTO1!#REF!)</f>
        <v>#REF!</v>
      </c>
      <c r="D60" s="29" t="e">
        <f>IF(PRESUPUESTO1!#REF!="","",PRESUPUESTO1!#REF!)</f>
        <v>#REF!</v>
      </c>
      <c r="E60" s="54"/>
      <c r="F60" s="54">
        <v>0</v>
      </c>
      <c r="G60" s="56">
        <f t="shared" si="2"/>
        <v>0</v>
      </c>
      <c r="H60" s="17"/>
      <c r="K60" s="30">
        <f t="shared" si="3"/>
        <v>0</v>
      </c>
    </row>
    <row r="61" spans="2:11" x14ac:dyDescent="0.25">
      <c r="B61" s="21"/>
      <c r="C61" s="24" t="e">
        <f>IF(PRESUPUESTO1!#REF!="","",PRESUPUESTO1!#REF!)</f>
        <v>#REF!</v>
      </c>
      <c r="D61" s="29" t="e">
        <f>IF(PRESUPUESTO1!#REF!="","",PRESUPUESTO1!#REF!)</f>
        <v>#REF!</v>
      </c>
      <c r="E61" s="54"/>
      <c r="F61" s="54">
        <v>0</v>
      </c>
      <c r="G61" s="56">
        <f t="shared" si="2"/>
        <v>0</v>
      </c>
      <c r="H61" s="17"/>
      <c r="K61" s="30">
        <f t="shared" si="3"/>
        <v>0</v>
      </c>
    </row>
    <row r="62" spans="2:11" x14ac:dyDescent="0.25">
      <c r="B62" s="21"/>
      <c r="C62" s="24" t="e">
        <f>IF(PRESUPUESTO1!#REF!="","",PRESUPUESTO1!#REF!)</f>
        <v>#REF!</v>
      </c>
      <c r="D62" s="29" t="e">
        <f>IF(PRESUPUESTO1!#REF!="","",PRESUPUESTO1!#REF!)</f>
        <v>#REF!</v>
      </c>
      <c r="E62" s="54"/>
      <c r="F62" s="54">
        <v>0</v>
      </c>
      <c r="G62" s="56">
        <f t="shared" si="2"/>
        <v>0</v>
      </c>
      <c r="H62" s="17"/>
      <c r="K62" s="30">
        <f t="shared" si="3"/>
        <v>0</v>
      </c>
    </row>
    <row r="63" spans="2:11" x14ac:dyDescent="0.25">
      <c r="B63" s="21"/>
      <c r="C63" s="24" t="e">
        <f>IF(PRESUPUESTO1!#REF!="","",PRESUPUESTO1!#REF!)</f>
        <v>#REF!</v>
      </c>
      <c r="D63" s="29" t="e">
        <f>IF(PRESUPUESTO1!#REF!="","",PRESUPUESTO1!#REF!)</f>
        <v>#REF!</v>
      </c>
      <c r="E63" s="54"/>
      <c r="F63" s="54">
        <v>0</v>
      </c>
      <c r="G63" s="56">
        <f t="shared" si="2"/>
        <v>0</v>
      </c>
      <c r="H63" s="17"/>
      <c r="K63" s="30">
        <f t="shared" si="3"/>
        <v>0</v>
      </c>
    </row>
    <row r="64" spans="2:11" x14ac:dyDescent="0.25">
      <c r="B64" s="21"/>
      <c r="C64" s="24" t="e">
        <f>IF(PRESUPUESTO1!#REF!="","",PRESUPUESTO1!#REF!)</f>
        <v>#REF!</v>
      </c>
      <c r="D64" s="29" t="e">
        <f>IF(PRESUPUESTO1!#REF!="","",PRESUPUESTO1!#REF!)</f>
        <v>#REF!</v>
      </c>
      <c r="E64" s="54"/>
      <c r="F64" s="54">
        <v>0</v>
      </c>
      <c r="G64" s="56">
        <f t="shared" si="2"/>
        <v>0</v>
      </c>
      <c r="H64" s="17"/>
      <c r="K64" s="30">
        <f t="shared" si="3"/>
        <v>0</v>
      </c>
    </row>
    <row r="65" spans="2:11" x14ac:dyDescent="0.25">
      <c r="B65" s="21"/>
      <c r="C65" s="24" t="e">
        <f>IF(PRESUPUESTO1!#REF!="","",PRESUPUESTO1!#REF!)</f>
        <v>#REF!</v>
      </c>
      <c r="D65" s="29" t="e">
        <f>IF(PRESUPUESTO1!#REF!="","",PRESUPUESTO1!#REF!)</f>
        <v>#REF!</v>
      </c>
      <c r="E65" s="54"/>
      <c r="F65" s="54">
        <v>0</v>
      </c>
      <c r="G65" s="56">
        <f t="shared" si="2"/>
        <v>0</v>
      </c>
      <c r="H65" s="17"/>
      <c r="K65" s="30">
        <f t="shared" si="3"/>
        <v>0</v>
      </c>
    </row>
    <row r="66" spans="2:11" x14ac:dyDescent="0.25">
      <c r="B66" s="21"/>
      <c r="C66" s="24" t="e">
        <f>IF(PRESUPUESTO1!#REF!="","",PRESUPUESTO1!#REF!)</f>
        <v>#REF!</v>
      </c>
      <c r="D66" s="29" t="e">
        <f>IF(PRESUPUESTO1!#REF!="","",PRESUPUESTO1!#REF!)</f>
        <v>#REF!</v>
      </c>
      <c r="E66" s="54"/>
      <c r="F66" s="54">
        <v>0</v>
      </c>
      <c r="G66" s="56">
        <f t="shared" si="2"/>
        <v>0</v>
      </c>
      <c r="H66" s="17"/>
      <c r="K66" s="30">
        <f t="shared" si="3"/>
        <v>0</v>
      </c>
    </row>
    <row r="67" spans="2:11" x14ac:dyDescent="0.25">
      <c r="B67" s="21"/>
      <c r="C67" s="125" t="e">
        <f>IF(PRESUPUESTO1!#REF!="","",PRESUPUESTO1!#REF!)</f>
        <v>#REF!</v>
      </c>
      <c r="D67" s="128" t="e">
        <f>IF(PRESUPUESTO1!#REF!="","",PRESUPUESTO1!#REF!)</f>
        <v>#REF!</v>
      </c>
      <c r="E67" s="127"/>
      <c r="F67" s="127">
        <v>0</v>
      </c>
      <c r="G67" s="129">
        <f t="shared" si="2"/>
        <v>0</v>
      </c>
      <c r="H67" s="17"/>
      <c r="K67" s="30">
        <f t="shared" si="3"/>
        <v>0</v>
      </c>
    </row>
    <row r="68" spans="2:11" x14ac:dyDescent="0.25">
      <c r="B68" s="21"/>
      <c r="D68" s="25"/>
      <c r="E68" s="26"/>
      <c r="F68" s="26"/>
      <c r="G68" s="26"/>
      <c r="H68" s="17"/>
    </row>
    <row r="69" spans="2:11" x14ac:dyDescent="0.25">
      <c r="B69" s="21"/>
      <c r="C69" s="130">
        <f>PRESUPUESTO1!E41</f>
        <v>0</v>
      </c>
      <c r="D69" s="131" t="e">
        <f>IF(PRESUPUESTO1!D41="","",PRESUPUESTO1!D41)</f>
        <v>#REF!</v>
      </c>
      <c r="E69" s="79" t="str">
        <f>IF(PRESUPUESTO1!G41="","",PRESUPUESTO1!G41)</f>
        <v/>
      </c>
      <c r="F69" s="79">
        <f>N(F18)*0.004</f>
        <v>-40</v>
      </c>
      <c r="G69" s="79" t="e">
        <f>N(G18)*0.004</f>
        <v>#N/A</v>
      </c>
      <c r="H69" s="17"/>
      <c r="J69" s="132"/>
    </row>
    <row r="70" spans="2:11" x14ac:dyDescent="0.25">
      <c r="B70" s="21"/>
      <c r="C70" s="130">
        <f>PRESUPUESTO1!E42</f>
        <v>0</v>
      </c>
      <c r="D70" s="131" t="e">
        <f>IF(PRESUPUESTO1!D42="","",PRESUPUESTO1!D42)</f>
        <v>#REF!</v>
      </c>
      <c r="E70" s="79" t="str">
        <f>IF(PRESUPUESTO1!G42="","",PRESUPUESTO1!G42)</f>
        <v/>
      </c>
      <c r="F70" s="79">
        <f>N(F31*0.03)</f>
        <v>-1.2</v>
      </c>
      <c r="G70" s="79" t="e">
        <f>SUM(G32:G69)*0.03</f>
        <v>#N/A</v>
      </c>
      <c r="H70" s="17"/>
    </row>
    <row r="71" spans="2:11" x14ac:dyDescent="0.25">
      <c r="B71" s="21"/>
      <c r="H71" s="18"/>
    </row>
    <row r="72" spans="2:11" x14ac:dyDescent="0.25">
      <c r="B72" s="21"/>
      <c r="C72" s="133" t="s">
        <v>41</v>
      </c>
      <c r="D72" s="251" t="s">
        <v>29</v>
      </c>
      <c r="E72" s="252"/>
      <c r="F72" s="134" t="s">
        <v>42</v>
      </c>
      <c r="G72" s="130" t="s">
        <v>43</v>
      </c>
      <c r="H72" s="18"/>
    </row>
    <row r="73" spans="2:11" x14ac:dyDescent="0.25">
      <c r="B73" s="21"/>
      <c r="C73" s="156">
        <f>IFERROR(IF(G73=0,0,((G73*100)/G18)),0)/100</f>
        <v>0</v>
      </c>
      <c r="D73" s="244" t="s">
        <v>30</v>
      </c>
      <c r="E73" s="245"/>
      <c r="F73" s="136" t="e">
        <f>IF(PRESUPUESTO1!#REF!="","",PRESUPUESTO1!#REF!)</f>
        <v>#REF!</v>
      </c>
      <c r="G73" s="136" t="e">
        <f>ROUND(G18-G31,0)</f>
        <v>#N/A</v>
      </c>
      <c r="H73" s="18"/>
    </row>
    <row r="74" spans="2:11" x14ac:dyDescent="0.25">
      <c r="B74" s="21"/>
      <c r="C74" s="135">
        <v>0.2</v>
      </c>
      <c r="D74" s="244" t="s">
        <v>31</v>
      </c>
      <c r="E74" s="245"/>
      <c r="F74" s="136" t="e">
        <f>IF(PRESUPUESTO1!#REF!="","",PRESUPUESTO1!#REF!)</f>
        <v>#REF!</v>
      </c>
      <c r="G74" s="136" t="e">
        <f>($G$73*20%)</f>
        <v>#N/A</v>
      </c>
      <c r="H74" s="18"/>
    </row>
    <row r="75" spans="2:11" x14ac:dyDescent="0.25">
      <c r="B75" s="21"/>
      <c r="C75" s="135">
        <v>0.4</v>
      </c>
      <c r="D75" s="244" t="s">
        <v>32</v>
      </c>
      <c r="E75" s="245"/>
      <c r="F75" s="136" t="e">
        <f>IF(PRESUPUESTO1!#REF!="","",PRESUPUESTO1!#REF!)</f>
        <v>#REF!</v>
      </c>
      <c r="G75" s="136" t="e">
        <f>($G$73*40%)</f>
        <v>#N/A</v>
      </c>
      <c r="H75" s="18"/>
    </row>
    <row r="76" spans="2:11" x14ac:dyDescent="0.25">
      <c r="B76" s="21"/>
      <c r="C76" s="135">
        <v>0.4</v>
      </c>
      <c r="D76" s="244" t="s">
        <v>33</v>
      </c>
      <c r="E76" s="245"/>
      <c r="F76" s="136" t="e">
        <f>IF(PRESUPUESTO1!#REF!="","",PRESUPUESTO1!#REF!)</f>
        <v>#REF!</v>
      </c>
      <c r="G76" s="136" t="e">
        <f>($G$73*40%)</f>
        <v>#N/A</v>
      </c>
      <c r="H76" s="18"/>
    </row>
    <row r="77" spans="2:11" ht="53.65" customHeight="1" x14ac:dyDescent="0.25">
      <c r="B77" s="21"/>
      <c r="C77" s="246" t="e">
        <f>IF(G73=0,"",IF(G73&gt;(G18*0.1),C152,C153))</f>
        <v>#N/A</v>
      </c>
      <c r="D77" s="246"/>
      <c r="E77" s="246"/>
      <c r="F77" s="246"/>
      <c r="G77" s="246"/>
      <c r="H77" s="18"/>
    </row>
    <row r="78" spans="2:11" x14ac:dyDescent="0.25">
      <c r="B78" s="21"/>
      <c r="C78"/>
      <c r="D78" s="8"/>
      <c r="E78" s="9"/>
      <c r="F78" s="9"/>
      <c r="G78" s="10"/>
      <c r="H78" s="18"/>
    </row>
    <row r="79" spans="2:11" x14ac:dyDescent="0.25">
      <c r="B79" s="21"/>
      <c r="C79"/>
      <c r="D79" s="8"/>
      <c r="E79" s="9"/>
      <c r="F79" s="9"/>
      <c r="G79" s="10"/>
      <c r="H79" s="18"/>
    </row>
    <row r="80" spans="2:11" x14ac:dyDescent="0.25">
      <c r="B80" s="21"/>
      <c r="C80"/>
      <c r="D80" s="8"/>
      <c r="E80" s="9"/>
      <c r="F80" s="9"/>
      <c r="G80" s="10"/>
      <c r="H80" s="18"/>
    </row>
    <row r="81" spans="2:8" x14ac:dyDescent="0.25">
      <c r="B81" s="21"/>
      <c r="C81"/>
      <c r="D81" s="8"/>
      <c r="E81" s="9"/>
      <c r="F81" s="9"/>
      <c r="G81" s="10"/>
      <c r="H81" s="18"/>
    </row>
    <row r="82" spans="2:8" x14ac:dyDescent="0.25">
      <c r="B82" s="21"/>
      <c r="C82" s="15"/>
      <c r="D82" s="8"/>
      <c r="E82" s="9"/>
      <c r="F82" s="9"/>
      <c r="G82" s="10"/>
      <c r="H82" s="18"/>
    </row>
    <row r="83" spans="2:8" x14ac:dyDescent="0.25">
      <c r="B83" s="21"/>
      <c r="C83" s="247" t="s">
        <v>56</v>
      </c>
      <c r="D83" s="247"/>
      <c r="E83" s="247"/>
      <c r="F83" s="247"/>
      <c r="G83" s="247"/>
      <c r="H83" s="18"/>
    </row>
    <row r="84" spans="2:8" x14ac:dyDescent="0.25">
      <c r="B84" s="21"/>
      <c r="C84" s="248"/>
      <c r="D84" s="248"/>
      <c r="E84" s="248"/>
      <c r="F84" s="248"/>
      <c r="G84" s="10"/>
      <c r="H84" s="18"/>
    </row>
    <row r="85" spans="2:8" x14ac:dyDescent="0.25">
      <c r="B85" s="22"/>
      <c r="C85" s="36"/>
      <c r="D85" s="37"/>
      <c r="E85" s="38"/>
      <c r="F85" s="38"/>
      <c r="G85" s="35"/>
      <c r="H85" s="19"/>
    </row>
    <row r="86" spans="2:8" x14ac:dyDescent="0.25">
      <c r="C86"/>
      <c r="D86" s="8"/>
      <c r="E86" s="9"/>
      <c r="F86" s="9"/>
      <c r="G86" s="10"/>
    </row>
    <row r="87" spans="2:8" x14ac:dyDescent="0.25">
      <c r="C87"/>
      <c r="D87" s="8"/>
      <c r="E87" s="9"/>
      <c r="F87" s="9"/>
      <c r="G87" s="10"/>
    </row>
    <row r="88" spans="2:8" x14ac:dyDescent="0.25">
      <c r="B88" s="3"/>
      <c r="C88" s="258"/>
      <c r="D88" s="259" t="s">
        <v>0</v>
      </c>
      <c r="E88" s="259"/>
      <c r="F88" s="259"/>
      <c r="G88" s="259"/>
      <c r="H88" s="4"/>
    </row>
    <row r="89" spans="2:8" ht="15.95" customHeight="1" x14ac:dyDescent="0.25">
      <c r="B89" s="5"/>
      <c r="C89" s="258"/>
      <c r="D89" s="260" t="s">
        <v>59</v>
      </c>
      <c r="E89" s="260"/>
      <c r="F89" s="259"/>
      <c r="G89" s="259"/>
      <c r="H89" s="6"/>
    </row>
    <row r="90" spans="2:8" ht="15.95" customHeight="1" x14ac:dyDescent="0.25">
      <c r="B90" s="5"/>
      <c r="C90" s="258"/>
      <c r="D90" s="260"/>
      <c r="E90" s="260"/>
      <c r="F90" s="259"/>
      <c r="G90" s="259"/>
      <c r="H90" s="6"/>
    </row>
    <row r="91" spans="2:8" x14ac:dyDescent="0.25">
      <c r="B91" s="5"/>
      <c r="C91" s="258"/>
      <c r="D91" s="260"/>
      <c r="E91" s="260"/>
      <c r="F91" s="259"/>
      <c r="G91" s="259"/>
      <c r="H91" s="6"/>
    </row>
    <row r="92" spans="2:8" ht="15.95" customHeight="1" x14ac:dyDescent="0.25">
      <c r="B92" s="5"/>
      <c r="C92" s="62" t="s">
        <v>48</v>
      </c>
      <c r="D92" s="62" t="s">
        <v>46</v>
      </c>
      <c r="E92" s="62" t="str">
        <f>E7</f>
        <v>VERSIÓN: 6</v>
      </c>
      <c r="F92" s="62" t="s">
        <v>1</v>
      </c>
      <c r="G92" s="62" t="e">
        <f>G7</f>
        <v>#REF!</v>
      </c>
      <c r="H92" s="6"/>
    </row>
    <row r="93" spans="2:8" x14ac:dyDescent="0.25">
      <c r="B93" s="5"/>
      <c r="H93" s="6"/>
    </row>
    <row r="94" spans="2:8" ht="36.75" customHeight="1" x14ac:dyDescent="0.25">
      <c r="B94" s="5"/>
      <c r="C94" s="239" t="s">
        <v>50</v>
      </c>
      <c r="D94" s="240"/>
      <c r="E94" s="240"/>
      <c r="F94" s="240"/>
      <c r="G94" s="240"/>
      <c r="H94" s="6"/>
    </row>
    <row r="95" spans="2:8" x14ac:dyDescent="0.25">
      <c r="B95" s="5"/>
      <c r="C95" s="119" t="s">
        <v>4</v>
      </c>
      <c r="D95" s="241" t="str">
        <f>D10</f>
        <v>Acto Administrativo</v>
      </c>
      <c r="E95" s="241"/>
      <c r="F95" s="241"/>
      <c r="G95" s="241"/>
      <c r="H95" s="6"/>
    </row>
    <row r="96" spans="2:8" x14ac:dyDescent="0.25">
      <c r="B96" s="5"/>
      <c r="C96" s="119" t="s">
        <v>5</v>
      </c>
      <c r="D96" s="241" t="str">
        <f>D11</f>
        <v/>
      </c>
      <c r="E96" s="241"/>
      <c r="F96" s="241"/>
      <c r="G96" s="241"/>
      <c r="H96" s="6"/>
    </row>
    <row r="97" spans="2:8" x14ac:dyDescent="0.25">
      <c r="B97" s="5"/>
      <c r="C97" s="119" t="s">
        <v>2</v>
      </c>
      <c r="D97" s="241" t="str">
        <f>D12</f>
        <v/>
      </c>
      <c r="E97" s="241"/>
      <c r="F97" s="241"/>
      <c r="G97" s="241"/>
      <c r="H97" s="6"/>
    </row>
    <row r="98" spans="2:8" x14ac:dyDescent="0.25">
      <c r="B98" s="5"/>
      <c r="C98" s="119" t="s">
        <v>3</v>
      </c>
      <c r="D98" s="241" t="str">
        <f>D13</f>
        <v/>
      </c>
      <c r="E98" s="241"/>
      <c r="F98" s="241"/>
      <c r="G98" s="241"/>
      <c r="H98" s="6"/>
    </row>
    <row r="99" spans="2:8" x14ac:dyDescent="0.25">
      <c r="B99" s="5"/>
      <c r="C99" s="242" t="s">
        <v>22</v>
      </c>
      <c r="D99" s="242"/>
      <c r="E99" s="120" t="str">
        <f>E14</f>
        <v>N° Modificación</v>
      </c>
      <c r="F99" s="243" t="s">
        <v>23</v>
      </c>
      <c r="G99" s="243" t="e">
        <f>IF(E99="","",(ROUND(DAYS360(E99,E100,1)/30,0) &amp; " Meses"))</f>
        <v>#VALUE!</v>
      </c>
      <c r="H99" s="6"/>
    </row>
    <row r="100" spans="2:8" x14ac:dyDescent="0.25">
      <c r="B100" s="5"/>
      <c r="C100" s="242" t="s">
        <v>24</v>
      </c>
      <c r="D100" s="242"/>
      <c r="E100" s="120">
        <f>E15</f>
        <v>0</v>
      </c>
      <c r="F100" s="243"/>
      <c r="G100" s="243"/>
      <c r="H100" s="6"/>
    </row>
    <row r="101" spans="2:8" x14ac:dyDescent="0.25">
      <c r="B101" s="5"/>
      <c r="H101" s="6"/>
    </row>
    <row r="102" spans="2:8" x14ac:dyDescent="0.25">
      <c r="B102" s="5"/>
      <c r="C102" s="122" t="s">
        <v>6</v>
      </c>
      <c r="D102" s="249" t="s">
        <v>45</v>
      </c>
      <c r="E102" s="253"/>
      <c r="F102" s="253"/>
      <c r="G102" s="250"/>
      <c r="H102" s="6"/>
    </row>
    <row r="103" spans="2:8" x14ac:dyDescent="0.25">
      <c r="B103" s="5"/>
      <c r="C103" s="23">
        <v>1001</v>
      </c>
      <c r="D103" s="254"/>
      <c r="E103" s="254"/>
      <c r="F103" s="254"/>
      <c r="G103" s="255"/>
      <c r="H103" s="6"/>
    </row>
    <row r="104" spans="2:8" x14ac:dyDescent="0.25">
      <c r="B104" s="5"/>
      <c r="C104" s="24"/>
      <c r="D104" s="256"/>
      <c r="E104" s="256"/>
      <c r="F104" s="256"/>
      <c r="G104" s="257"/>
      <c r="H104" s="6"/>
    </row>
    <row r="105" spans="2:8" x14ac:dyDescent="0.25">
      <c r="B105" s="5"/>
      <c r="C105" s="24"/>
      <c r="D105" s="256"/>
      <c r="E105" s="256"/>
      <c r="F105" s="256"/>
      <c r="G105" s="257"/>
      <c r="H105" s="6"/>
    </row>
    <row r="106" spans="2:8" x14ac:dyDescent="0.25">
      <c r="B106" s="5"/>
      <c r="C106" s="24"/>
      <c r="D106" s="256"/>
      <c r="E106" s="256"/>
      <c r="F106" s="256"/>
      <c r="G106" s="257"/>
      <c r="H106" s="6"/>
    </row>
    <row r="107" spans="2:8" x14ac:dyDescent="0.25">
      <c r="B107" s="5"/>
      <c r="C107" s="24"/>
      <c r="D107" s="256"/>
      <c r="E107" s="256"/>
      <c r="F107" s="256"/>
      <c r="G107" s="257"/>
      <c r="H107" s="6"/>
    </row>
    <row r="108" spans="2:8" x14ac:dyDescent="0.25">
      <c r="B108" s="5"/>
      <c r="C108" s="24"/>
      <c r="D108" s="256"/>
      <c r="E108" s="256"/>
      <c r="F108" s="256"/>
      <c r="G108" s="257"/>
      <c r="H108" s="6"/>
    </row>
    <row r="109" spans="2:8" x14ac:dyDescent="0.25">
      <c r="B109" s="5"/>
      <c r="C109" s="24"/>
      <c r="D109" s="256"/>
      <c r="E109" s="256"/>
      <c r="F109" s="256"/>
      <c r="G109" s="257"/>
      <c r="H109" s="6"/>
    </row>
    <row r="110" spans="2:8" x14ac:dyDescent="0.25">
      <c r="B110" s="5"/>
      <c r="C110" s="24"/>
      <c r="D110" s="256"/>
      <c r="E110" s="256"/>
      <c r="F110" s="256"/>
      <c r="G110" s="257"/>
      <c r="H110" s="6"/>
    </row>
    <row r="111" spans="2:8" x14ac:dyDescent="0.25">
      <c r="B111" s="5"/>
      <c r="C111" s="24"/>
      <c r="D111" s="256"/>
      <c r="E111" s="256"/>
      <c r="F111" s="256"/>
      <c r="G111" s="257"/>
      <c r="H111" s="6"/>
    </row>
    <row r="112" spans="2:8" x14ac:dyDescent="0.25">
      <c r="B112" s="5"/>
      <c r="C112" s="24"/>
      <c r="D112" s="256"/>
      <c r="E112" s="256"/>
      <c r="F112" s="256"/>
      <c r="G112" s="257"/>
      <c r="H112" s="6"/>
    </row>
    <row r="113" spans="2:8" x14ac:dyDescent="0.25">
      <c r="B113" s="5"/>
      <c r="C113" s="24"/>
      <c r="D113" s="256"/>
      <c r="E113" s="256"/>
      <c r="F113" s="256"/>
      <c r="G113" s="257"/>
      <c r="H113" s="6"/>
    </row>
    <row r="114" spans="2:8" x14ac:dyDescent="0.25">
      <c r="B114" s="5"/>
      <c r="C114" s="24"/>
      <c r="D114" s="256"/>
      <c r="E114" s="256"/>
      <c r="F114" s="256"/>
      <c r="G114" s="257"/>
      <c r="H114" s="6"/>
    </row>
    <row r="115" spans="2:8" x14ac:dyDescent="0.25">
      <c r="B115" s="5"/>
      <c r="C115" s="24"/>
      <c r="D115" s="256"/>
      <c r="E115" s="256"/>
      <c r="F115" s="256"/>
      <c r="G115" s="257"/>
      <c r="H115" s="6"/>
    </row>
    <row r="116" spans="2:8" x14ac:dyDescent="0.25">
      <c r="B116" s="5"/>
      <c r="C116" s="24"/>
      <c r="D116" s="256"/>
      <c r="E116" s="256"/>
      <c r="F116" s="256"/>
      <c r="G116" s="257"/>
      <c r="H116" s="6"/>
    </row>
    <row r="117" spans="2:8" x14ac:dyDescent="0.25">
      <c r="B117" s="5"/>
      <c r="C117" s="24"/>
      <c r="D117" s="256"/>
      <c r="E117" s="256"/>
      <c r="F117" s="256"/>
      <c r="G117" s="257"/>
      <c r="H117" s="6"/>
    </row>
    <row r="118" spans="2:8" x14ac:dyDescent="0.25">
      <c r="B118" s="5"/>
      <c r="C118" s="24"/>
      <c r="D118" s="256"/>
      <c r="E118" s="256"/>
      <c r="F118" s="256"/>
      <c r="G118" s="257"/>
      <c r="H118" s="6"/>
    </row>
    <row r="119" spans="2:8" x14ac:dyDescent="0.25">
      <c r="B119" s="5"/>
      <c r="C119" s="24"/>
      <c r="D119" s="256"/>
      <c r="E119" s="256"/>
      <c r="F119" s="256"/>
      <c r="G119" s="257"/>
      <c r="H119" s="6"/>
    </row>
    <row r="120" spans="2:8" x14ac:dyDescent="0.25">
      <c r="B120" s="5"/>
      <c r="C120" s="24"/>
      <c r="D120" s="256"/>
      <c r="E120" s="256"/>
      <c r="F120" s="256"/>
      <c r="G120" s="257"/>
      <c r="H120" s="6"/>
    </row>
    <row r="121" spans="2:8" x14ac:dyDescent="0.25">
      <c r="B121" s="5"/>
      <c r="C121" s="24"/>
      <c r="D121" s="256"/>
      <c r="E121" s="256"/>
      <c r="F121" s="256"/>
      <c r="G121" s="257"/>
      <c r="H121" s="6"/>
    </row>
    <row r="122" spans="2:8" x14ac:dyDescent="0.25">
      <c r="B122" s="5"/>
      <c r="C122" s="24"/>
      <c r="D122" s="256"/>
      <c r="E122" s="256"/>
      <c r="F122" s="256"/>
      <c r="G122" s="257"/>
      <c r="H122" s="6"/>
    </row>
    <row r="123" spans="2:8" x14ac:dyDescent="0.25">
      <c r="B123" s="5"/>
      <c r="C123" s="24"/>
      <c r="D123" s="256"/>
      <c r="E123" s="256"/>
      <c r="F123" s="256"/>
      <c r="G123" s="257"/>
      <c r="H123" s="6"/>
    </row>
    <row r="124" spans="2:8" x14ac:dyDescent="0.25">
      <c r="B124" s="5"/>
      <c r="C124" s="24"/>
      <c r="D124" s="256"/>
      <c r="E124" s="256"/>
      <c r="F124" s="256"/>
      <c r="G124" s="257"/>
      <c r="H124" s="6"/>
    </row>
    <row r="125" spans="2:8" x14ac:dyDescent="0.25">
      <c r="B125" s="5"/>
      <c r="C125" s="24"/>
      <c r="D125" s="256"/>
      <c r="E125" s="256"/>
      <c r="F125" s="256"/>
      <c r="G125" s="257"/>
      <c r="H125" s="6"/>
    </row>
    <row r="126" spans="2:8" x14ac:dyDescent="0.25">
      <c r="B126" s="5"/>
      <c r="C126" s="24"/>
      <c r="D126" s="256"/>
      <c r="E126" s="256"/>
      <c r="F126" s="256"/>
      <c r="G126" s="257"/>
      <c r="H126" s="6"/>
    </row>
    <row r="127" spans="2:8" x14ac:dyDescent="0.25">
      <c r="B127" s="5"/>
      <c r="C127" s="24"/>
      <c r="D127" s="256"/>
      <c r="E127" s="256"/>
      <c r="F127" s="256"/>
      <c r="G127" s="257"/>
      <c r="H127" s="6"/>
    </row>
    <row r="128" spans="2:8" x14ac:dyDescent="0.25">
      <c r="B128" s="5"/>
      <c r="C128" s="24"/>
      <c r="D128" s="256"/>
      <c r="E128" s="256"/>
      <c r="F128" s="256"/>
      <c r="G128" s="257"/>
      <c r="H128" s="6"/>
    </row>
    <row r="129" spans="2:9" x14ac:dyDescent="0.25">
      <c r="B129" s="5"/>
      <c r="C129" s="24"/>
      <c r="D129" s="256"/>
      <c r="E129" s="256"/>
      <c r="F129" s="256"/>
      <c r="G129" s="257"/>
      <c r="H129" s="6"/>
    </row>
    <row r="130" spans="2:9" x14ac:dyDescent="0.25">
      <c r="B130" s="5"/>
      <c r="C130" s="24"/>
      <c r="D130" s="256"/>
      <c r="E130" s="256"/>
      <c r="F130" s="256"/>
      <c r="G130" s="257"/>
      <c r="H130" s="6"/>
    </row>
    <row r="131" spans="2:9" x14ac:dyDescent="0.25">
      <c r="B131" s="5"/>
      <c r="C131" s="24"/>
      <c r="D131" s="256"/>
      <c r="E131" s="256"/>
      <c r="F131" s="256"/>
      <c r="G131" s="257"/>
      <c r="H131" s="6"/>
    </row>
    <row r="132" spans="2:9" x14ac:dyDescent="0.25">
      <c r="B132" s="5"/>
      <c r="C132" s="24"/>
      <c r="D132" s="256"/>
      <c r="E132" s="256"/>
      <c r="F132" s="256"/>
      <c r="G132" s="257"/>
      <c r="H132" s="6"/>
    </row>
    <row r="133" spans="2:9" x14ac:dyDescent="0.25">
      <c r="B133" s="5"/>
      <c r="C133" s="24"/>
      <c r="D133" s="256"/>
      <c r="E133" s="256"/>
      <c r="F133" s="256"/>
      <c r="G133" s="257"/>
      <c r="H133" s="6"/>
    </row>
    <row r="134" spans="2:9" x14ac:dyDescent="0.25">
      <c r="B134" s="5"/>
      <c r="C134" s="125"/>
      <c r="D134" s="261"/>
      <c r="E134" s="261"/>
      <c r="F134" s="261"/>
      <c r="G134" s="262"/>
      <c r="H134" s="6"/>
    </row>
    <row r="135" spans="2:9" x14ac:dyDescent="0.25">
      <c r="B135" s="5"/>
      <c r="H135" s="6"/>
    </row>
    <row r="136" spans="2:9" x14ac:dyDescent="0.25">
      <c r="B136" s="5"/>
      <c r="H136" s="6"/>
    </row>
    <row r="137" spans="2:9" x14ac:dyDescent="0.25">
      <c r="B137" s="5"/>
      <c r="C137"/>
      <c r="D137" s="8"/>
      <c r="E137" s="9"/>
      <c r="F137" s="9"/>
      <c r="G137" s="10"/>
      <c r="H137" s="6"/>
      <c r="I137"/>
    </row>
    <row r="138" spans="2:9" x14ac:dyDescent="0.25">
      <c r="B138" s="5"/>
      <c r="C138"/>
      <c r="D138" s="8"/>
      <c r="E138" s="9"/>
      <c r="F138" s="9"/>
      <c r="G138" s="10"/>
      <c r="H138" s="6"/>
      <c r="I138"/>
    </row>
    <row r="139" spans="2:9" x14ac:dyDescent="0.25">
      <c r="B139" s="5"/>
      <c r="C139"/>
      <c r="D139" s="8"/>
      <c r="E139" s="9"/>
      <c r="F139" s="9"/>
      <c r="G139" s="10"/>
      <c r="H139" s="6"/>
      <c r="I139"/>
    </row>
    <row r="140" spans="2:9" x14ac:dyDescent="0.25">
      <c r="B140" s="5"/>
      <c r="C140"/>
      <c r="D140" s="8"/>
      <c r="E140" s="9"/>
      <c r="F140" s="9"/>
      <c r="G140" s="10"/>
      <c r="H140" s="6"/>
      <c r="I140"/>
    </row>
    <row r="141" spans="2:9" x14ac:dyDescent="0.25">
      <c r="B141" s="5"/>
      <c r="C141" s="247" t="s">
        <v>55</v>
      </c>
      <c r="D141" s="247"/>
      <c r="E141" s="247"/>
      <c r="F141" s="247"/>
      <c r="G141" s="247"/>
      <c r="H141" s="6"/>
      <c r="I141"/>
    </row>
    <row r="142" spans="2:9" x14ac:dyDescent="0.25">
      <c r="B142" s="11"/>
      <c r="C142" s="263"/>
      <c r="D142" s="263"/>
      <c r="E142" s="263"/>
      <c r="F142" s="263"/>
      <c r="G142" s="16"/>
      <c r="H142" s="12"/>
      <c r="I142"/>
    </row>
    <row r="147" spans="3:6" x14ac:dyDescent="0.25">
      <c r="D147" s="248"/>
      <c r="E147" s="248"/>
      <c r="F147" s="248"/>
    </row>
    <row r="148" spans="3:6" x14ac:dyDescent="0.25">
      <c r="D148" s="248"/>
      <c r="E148" s="248"/>
      <c r="F148" s="248"/>
    </row>
    <row r="151" spans="3:6" hidden="1" x14ac:dyDescent="0.25"/>
    <row r="152" spans="3:6" hidden="1" x14ac:dyDescent="0.25">
      <c r="C152" s="13" t="s">
        <v>34</v>
      </c>
    </row>
    <row r="153" spans="3:6" hidden="1" x14ac:dyDescent="0.25">
      <c r="C153" s="13" t="s">
        <v>35</v>
      </c>
    </row>
    <row r="154" spans="3:6" hidden="1" x14ac:dyDescent="0.25"/>
    <row r="155" spans="3:6" hidden="1" x14ac:dyDescent="0.25">
      <c r="C155" s="2">
        <v>1001</v>
      </c>
    </row>
    <row r="156" spans="3:6" hidden="1" x14ac:dyDescent="0.25">
      <c r="C156" s="2" t="s">
        <v>8</v>
      </c>
    </row>
    <row r="157" spans="3:6" hidden="1" x14ac:dyDescent="0.25">
      <c r="C157" s="2" t="s">
        <v>9</v>
      </c>
    </row>
    <row r="158" spans="3:6" hidden="1" x14ac:dyDescent="0.25">
      <c r="C158" s="2" t="s">
        <v>10</v>
      </c>
    </row>
    <row r="159" spans="3:6" hidden="1" x14ac:dyDescent="0.25">
      <c r="C159" s="2" t="s">
        <v>11</v>
      </c>
    </row>
    <row r="160" spans="3:6" hidden="1" x14ac:dyDescent="0.25">
      <c r="C160" s="2">
        <v>1003</v>
      </c>
    </row>
    <row r="161" spans="3:3" hidden="1" x14ac:dyDescent="0.25">
      <c r="C161" s="2">
        <v>1004</v>
      </c>
    </row>
    <row r="162" spans="3:3" hidden="1" x14ac:dyDescent="0.25">
      <c r="C162" s="2">
        <v>1005</v>
      </c>
    </row>
    <row r="163" spans="3:3" hidden="1" x14ac:dyDescent="0.25">
      <c r="C163" s="2">
        <v>1006</v>
      </c>
    </row>
    <row r="164" spans="3:3" hidden="1" x14ac:dyDescent="0.25">
      <c r="C164" s="2" t="s">
        <v>12</v>
      </c>
    </row>
    <row r="165" spans="3:3" hidden="1" x14ac:dyDescent="0.25">
      <c r="C165" s="2" t="s">
        <v>13</v>
      </c>
    </row>
    <row r="166" spans="3:3" hidden="1" x14ac:dyDescent="0.25">
      <c r="C166" s="2" t="s">
        <v>14</v>
      </c>
    </row>
    <row r="167" spans="3:3" hidden="1" x14ac:dyDescent="0.25">
      <c r="C167" s="2" t="s">
        <v>15</v>
      </c>
    </row>
    <row r="168" spans="3:3" hidden="1" x14ac:dyDescent="0.25">
      <c r="C168" s="2">
        <v>1009</v>
      </c>
    </row>
    <row r="169" spans="3:3" hidden="1" x14ac:dyDescent="0.25">
      <c r="C169" s="2">
        <v>1010</v>
      </c>
    </row>
    <row r="170" spans="3:3" hidden="1" x14ac:dyDescent="0.25">
      <c r="C170" s="2">
        <v>1011</v>
      </c>
    </row>
    <row r="171" spans="3:3" hidden="1" x14ac:dyDescent="0.25">
      <c r="C171" s="2">
        <v>1012</v>
      </c>
    </row>
    <row r="172" spans="3:3" hidden="1" x14ac:dyDescent="0.25">
      <c r="C172" s="2">
        <v>1013</v>
      </c>
    </row>
    <row r="173" spans="3:3" hidden="1" x14ac:dyDescent="0.25">
      <c r="C173" s="2">
        <v>1014</v>
      </c>
    </row>
    <row r="174" spans="3:3" hidden="1" x14ac:dyDescent="0.25">
      <c r="C174" s="2">
        <v>1015</v>
      </c>
    </row>
    <row r="175" spans="3:3" hidden="1" x14ac:dyDescent="0.25">
      <c r="C175" s="2" t="s">
        <v>16</v>
      </c>
    </row>
    <row r="176" spans="3:3" hidden="1" x14ac:dyDescent="0.25">
      <c r="C176" s="2" t="s">
        <v>17</v>
      </c>
    </row>
    <row r="177" spans="3:3" hidden="1" x14ac:dyDescent="0.25">
      <c r="C177" s="2">
        <v>2002</v>
      </c>
    </row>
    <row r="178" spans="3:3" hidden="1" x14ac:dyDescent="0.25">
      <c r="C178" s="2">
        <v>2003</v>
      </c>
    </row>
    <row r="179" spans="3:3" hidden="1" x14ac:dyDescent="0.25">
      <c r="C179" s="2">
        <v>2004</v>
      </c>
    </row>
    <row r="180" spans="3:3" hidden="1" x14ac:dyDescent="0.25">
      <c r="C180" s="2">
        <v>2005</v>
      </c>
    </row>
    <row r="181" spans="3:3" hidden="1" x14ac:dyDescent="0.25">
      <c r="C181" s="2">
        <v>2006</v>
      </c>
    </row>
    <row r="182" spans="3:3" hidden="1" x14ac:dyDescent="0.25">
      <c r="C182" s="2">
        <v>2007</v>
      </c>
    </row>
    <row r="183" spans="3:3" hidden="1" x14ac:dyDescent="0.25">
      <c r="C183" s="2">
        <v>2008</v>
      </c>
    </row>
    <row r="184" spans="3:3" hidden="1" x14ac:dyDescent="0.25">
      <c r="C184" s="2">
        <v>2009</v>
      </c>
    </row>
    <row r="185" spans="3:3" hidden="1" x14ac:dyDescent="0.25">
      <c r="C185" s="2">
        <v>2010</v>
      </c>
    </row>
    <row r="186" spans="3:3" hidden="1" x14ac:dyDescent="0.25">
      <c r="C186" s="2">
        <v>2011</v>
      </c>
    </row>
    <row r="187" spans="3:3" hidden="1" x14ac:dyDescent="0.25">
      <c r="C187" s="2">
        <v>2012</v>
      </c>
    </row>
    <row r="188" spans="3:3" hidden="1" x14ac:dyDescent="0.25">
      <c r="C188" s="2">
        <v>2013</v>
      </c>
    </row>
    <row r="189" spans="3:3" hidden="1" x14ac:dyDescent="0.25">
      <c r="C189" s="2">
        <v>2014</v>
      </c>
    </row>
    <row r="190" spans="3:3" hidden="1" x14ac:dyDescent="0.25">
      <c r="C190" s="2">
        <v>2015</v>
      </c>
    </row>
    <row r="191" spans="3:3" hidden="1" x14ac:dyDescent="0.25">
      <c r="C191" s="2">
        <v>2016</v>
      </c>
    </row>
    <row r="192" spans="3:3" hidden="1" x14ac:dyDescent="0.25">
      <c r="C192" s="2">
        <v>2017</v>
      </c>
    </row>
    <row r="193" spans="3:3" hidden="1" x14ac:dyDescent="0.25">
      <c r="C193" s="2">
        <v>2018</v>
      </c>
    </row>
    <row r="194" spans="3:3" hidden="1" x14ac:dyDescent="0.25">
      <c r="C194" s="2" t="s">
        <v>18</v>
      </c>
    </row>
    <row r="195" spans="3:3" hidden="1" x14ac:dyDescent="0.25">
      <c r="C195" s="2" t="s">
        <v>19</v>
      </c>
    </row>
    <row r="196" spans="3:3" hidden="1" x14ac:dyDescent="0.25">
      <c r="C196" s="2" t="s">
        <v>20</v>
      </c>
    </row>
    <row r="197" spans="3:3" hidden="1" x14ac:dyDescent="0.25">
      <c r="C197" s="2" t="s">
        <v>21</v>
      </c>
    </row>
    <row r="198" spans="3:3" hidden="1" x14ac:dyDescent="0.25">
      <c r="C198" s="2">
        <v>2021</v>
      </c>
    </row>
    <row r="199" spans="3:3" hidden="1" x14ac:dyDescent="0.25">
      <c r="C199" s="2">
        <v>2022</v>
      </c>
    </row>
    <row r="200" spans="3:3" hidden="1" x14ac:dyDescent="0.25">
      <c r="C200" s="2">
        <v>2024</v>
      </c>
    </row>
    <row r="201" spans="3:3" hidden="1" x14ac:dyDescent="0.25">
      <c r="C201" s="2">
        <v>2026</v>
      </c>
    </row>
    <row r="202" spans="3:3" hidden="1" x14ac:dyDescent="0.25">
      <c r="C202" s="2">
        <v>2027</v>
      </c>
    </row>
    <row r="203" spans="3:3" hidden="1" x14ac:dyDescent="0.25">
      <c r="C203" s="2">
        <v>2028</v>
      </c>
    </row>
    <row r="204" spans="3:3" hidden="1" x14ac:dyDescent="0.25">
      <c r="C204" s="2">
        <v>2029</v>
      </c>
    </row>
    <row r="205" spans="3:3" hidden="1" x14ac:dyDescent="0.25">
      <c r="C205" s="2">
        <v>2030</v>
      </c>
    </row>
    <row r="206" spans="3:3" hidden="1" x14ac:dyDescent="0.25">
      <c r="C206" s="2">
        <v>2031</v>
      </c>
    </row>
    <row r="207" spans="3:3" hidden="1" x14ac:dyDescent="0.25">
      <c r="C207" s="2">
        <v>2032</v>
      </c>
    </row>
    <row r="208" spans="3:3" hidden="1" x14ac:dyDescent="0.25">
      <c r="C208" s="2">
        <v>2033</v>
      </c>
    </row>
    <row r="209" spans="3:3" hidden="1" x14ac:dyDescent="0.25">
      <c r="C209" s="2">
        <v>2034</v>
      </c>
    </row>
    <row r="210" spans="3:3" hidden="1" x14ac:dyDescent="0.25">
      <c r="C210" s="2">
        <v>2035</v>
      </c>
    </row>
  </sheetData>
  <sheetProtection selectLockedCells="1" selectUnlockedCells="1"/>
  <mergeCells count="73">
    <mergeCell ref="D148:F148"/>
    <mergeCell ref="C3:C6"/>
    <mergeCell ref="D3:E3"/>
    <mergeCell ref="D4:E6"/>
    <mergeCell ref="F3:G6"/>
    <mergeCell ref="C88:C91"/>
    <mergeCell ref="D88:E88"/>
    <mergeCell ref="F88:G91"/>
    <mergeCell ref="D89:E91"/>
    <mergeCell ref="D132:G132"/>
    <mergeCell ref="D133:G133"/>
    <mergeCell ref="D134:G134"/>
    <mergeCell ref="C141:G141"/>
    <mergeCell ref="C142:F142"/>
    <mergeCell ref="D147:F147"/>
    <mergeCell ref="D118:G118"/>
    <mergeCell ref="D119:G119"/>
    <mergeCell ref="D131:G131"/>
    <mergeCell ref="D120:G120"/>
    <mergeCell ref="D121:G121"/>
    <mergeCell ref="D122:G122"/>
    <mergeCell ref="D123:G123"/>
    <mergeCell ref="D124:G124"/>
    <mergeCell ref="D125:G125"/>
    <mergeCell ref="D126:G126"/>
    <mergeCell ref="D127:G127"/>
    <mergeCell ref="D128:G128"/>
    <mergeCell ref="D129:G129"/>
    <mergeCell ref="D130:G130"/>
    <mergeCell ref="D113:G113"/>
    <mergeCell ref="D114:G114"/>
    <mergeCell ref="D115:G115"/>
    <mergeCell ref="D116:G116"/>
    <mergeCell ref="D117:G117"/>
    <mergeCell ref="D108:G108"/>
    <mergeCell ref="D109:G109"/>
    <mergeCell ref="D110:G110"/>
    <mergeCell ref="D111:G111"/>
    <mergeCell ref="D112:G112"/>
    <mergeCell ref="D103:G103"/>
    <mergeCell ref="D104:G104"/>
    <mergeCell ref="D105:G105"/>
    <mergeCell ref="D106:G106"/>
    <mergeCell ref="D107:G107"/>
    <mergeCell ref="C99:D99"/>
    <mergeCell ref="F99:F100"/>
    <mergeCell ref="G99:G100"/>
    <mergeCell ref="C100:D100"/>
    <mergeCell ref="D102:G102"/>
    <mergeCell ref="C94:G94"/>
    <mergeCell ref="D95:G95"/>
    <mergeCell ref="D96:G96"/>
    <mergeCell ref="D97:G97"/>
    <mergeCell ref="D98:G98"/>
    <mergeCell ref="C77:G77"/>
    <mergeCell ref="C83:G83"/>
    <mergeCell ref="C84:F84"/>
    <mergeCell ref="C17:D17"/>
    <mergeCell ref="C30:D30"/>
    <mergeCell ref="D72:E72"/>
    <mergeCell ref="D73:E73"/>
    <mergeCell ref="D74:E74"/>
    <mergeCell ref="D75:E75"/>
    <mergeCell ref="C14:D14"/>
    <mergeCell ref="F14:F15"/>
    <mergeCell ref="G14:G15"/>
    <mergeCell ref="C15:D15"/>
    <mergeCell ref="D76:E76"/>
    <mergeCell ref="C9:G9"/>
    <mergeCell ref="D10:G10"/>
    <mergeCell ref="D11:G11"/>
    <mergeCell ref="D12:G12"/>
    <mergeCell ref="D13:G13"/>
  </mergeCells>
  <dataValidations disablePrompts="1" count="4">
    <dataValidation type="list" operator="equal" allowBlank="1" sqref="C19:C28">
      <formula1>"1001,1001.1,1001.2,1002.1,1002.2,1003,1004,1005,1006,1007.1,1007.2,1008.1,1008.2,1009,1010,1011,1012,1013,1014,1015"</formula1>
      <formula2>0</formula2>
    </dataValidation>
    <dataValidation type="list" operator="equal" allowBlank="1" sqref="C32:C67">
      <formula1>"2001.1,2001.2,2002,2003,2004,2005,2006,2007,2008,2009,2010,2011,2012,2013,2014,2015,2016,2017,2018,2019.1,2019.2,2020.1,2020.2,2021,2022,2023,2024,2025,2026,2027,2028,2029,2030,2031,2032,2033,2034,2035"</formula1>
      <formula2>0</formula2>
    </dataValidation>
    <dataValidation operator="equal" allowBlank="1" sqref="C68:C70"/>
    <dataValidation type="list" operator="equal" allowBlank="1" sqref="C103:C134">
      <formula1>$C$155:$C$210</formula1>
    </dataValidation>
  </dataValidations>
  <pageMargins left="0.23622047244094491" right="0.11811023622047245" top="1.0236220472440944" bottom="1.0236220472440944" header="0.78740157480314965" footer="0.78740157480314965"/>
  <pageSetup scale="70" firstPageNumber="0" orientation="portrait" horizontalDpi="300" verticalDpi="300" r:id="rId1"/>
  <headerFooter alignWithMargins="0">
    <oddHeader>&amp;C&amp;"Arial,Normal"&amp;10&amp;A</oddHeader>
    <oddFooter>&amp;C&amp;"Arial,Normal"&amp;10Página &amp;P</oddFooter>
  </headerFooter>
  <rowBreaks count="1" manualBreakCount="1">
    <brk id="86" max="7" man="1"/>
  </rowBreaks>
  <ignoredErrors>
    <ignoredError sqref="F31" 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2:IV210"/>
  <sheetViews>
    <sheetView zoomScaleNormal="100" zoomScaleSheetLayoutView="100" workbookViewId="0">
      <selection activeCell="E19" sqref="E19"/>
    </sheetView>
  </sheetViews>
  <sheetFormatPr baseColWidth="10" defaultColWidth="15.28515625" defaultRowHeight="15.75" x14ac:dyDescent="0.25"/>
  <cols>
    <col min="1" max="1" width="2.28515625" customWidth="1"/>
    <col min="2" max="2" width="3.5703125" style="1" customWidth="1"/>
    <col min="3" max="3" width="13.5703125" style="2" customWidth="1"/>
    <col min="4" max="4" width="65.5703125" style="1" customWidth="1"/>
    <col min="5" max="6" width="15.28515625" style="1"/>
    <col min="7" max="7" width="15.85546875" style="1" customWidth="1"/>
    <col min="8" max="8" width="5.140625" style="1" customWidth="1"/>
    <col min="9" max="9" width="3.7109375" style="1" customWidth="1"/>
    <col min="10" max="10" width="15.28515625" style="1"/>
    <col min="11" max="12" width="0" style="1" hidden="1" customWidth="1"/>
    <col min="13" max="16384" width="15.28515625" style="1"/>
  </cols>
  <sheetData>
    <row r="2" spans="2:256" x14ac:dyDescent="0.25">
      <c r="B2" s="33"/>
      <c r="C2" s="32"/>
      <c r="D2" s="31"/>
      <c r="E2" s="31"/>
      <c r="F2" s="31"/>
      <c r="G2" s="31"/>
      <c r="H2" s="39"/>
    </row>
    <row r="3" spans="2:256" x14ac:dyDescent="0.25">
      <c r="B3" s="34"/>
      <c r="C3" s="258"/>
      <c r="D3" s="264" t="s">
        <v>0</v>
      </c>
      <c r="E3" s="264"/>
      <c r="F3" s="259"/>
      <c r="G3" s="259"/>
      <c r="H3" s="40"/>
    </row>
    <row r="4" spans="2:256" ht="15.95" customHeight="1" x14ac:dyDescent="0.25">
      <c r="B4" s="21"/>
      <c r="C4" s="258"/>
      <c r="D4" s="260" t="s">
        <v>59</v>
      </c>
      <c r="E4" s="260"/>
      <c r="F4" s="259"/>
      <c r="G4" s="259"/>
      <c r="H4" s="40"/>
    </row>
    <row r="5" spans="2:256" ht="15.95" customHeight="1" x14ac:dyDescent="0.25">
      <c r="B5" s="21"/>
      <c r="C5" s="258"/>
      <c r="D5" s="260"/>
      <c r="E5" s="260"/>
      <c r="F5" s="259"/>
      <c r="G5" s="259"/>
      <c r="H5" s="40"/>
    </row>
    <row r="6" spans="2:256" x14ac:dyDescent="0.25">
      <c r="B6" s="21"/>
      <c r="C6" s="258"/>
      <c r="D6" s="260"/>
      <c r="E6" s="260"/>
      <c r="F6" s="259"/>
      <c r="G6" s="259"/>
      <c r="H6" s="40"/>
    </row>
    <row r="7" spans="2:256" ht="15.95" customHeight="1" x14ac:dyDescent="0.25">
      <c r="B7" s="21"/>
      <c r="C7" s="63" t="s">
        <v>48</v>
      </c>
      <c r="D7" s="62" t="s">
        <v>46</v>
      </c>
      <c r="E7" s="63" t="str">
        <f>'Modificacion Presupuestal1'!E7</f>
        <v>VERSIÓN: 6</v>
      </c>
      <c r="F7" s="62" t="s">
        <v>1</v>
      </c>
      <c r="G7" s="63" t="e">
        <f>'Modificacion Presupuestal1'!G7</f>
        <v>#REF!</v>
      </c>
      <c r="H7" s="18"/>
    </row>
    <row r="8" spans="2:256" x14ac:dyDescent="0.25">
      <c r="B8" s="20"/>
      <c r="C8" s="7"/>
      <c r="D8"/>
      <c r="E8"/>
      <c r="F8"/>
      <c r="G8"/>
      <c r="H8" s="17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</row>
    <row r="9" spans="2:256" ht="35.25" customHeight="1" x14ac:dyDescent="0.25">
      <c r="B9" s="20"/>
      <c r="C9" s="265" t="s">
        <v>51</v>
      </c>
      <c r="D9" s="266"/>
      <c r="E9" s="266"/>
      <c r="F9" s="266"/>
      <c r="G9" s="266"/>
      <c r="H9" s="17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</row>
    <row r="10" spans="2:256" x14ac:dyDescent="0.25">
      <c r="B10" s="20"/>
      <c r="C10" s="65" t="s">
        <v>4</v>
      </c>
      <c r="D10" s="267" t="str">
        <f>IF(PRESUPUESTO1!E8="","",PRESUPUESTO1!E8)</f>
        <v>Acto Administrativo</v>
      </c>
      <c r="E10" s="267"/>
      <c r="F10" s="267"/>
      <c r="G10" s="267"/>
      <c r="H10" s="17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</row>
    <row r="11" spans="2:256" x14ac:dyDescent="0.25">
      <c r="B11" s="20"/>
      <c r="C11" s="65" t="s">
        <v>5</v>
      </c>
      <c r="D11" s="267" t="str">
        <f>IF(PRESUPUESTO1!E9="","",PRESUPUESTO1!E9)</f>
        <v/>
      </c>
      <c r="E11" s="267"/>
      <c r="F11" s="267"/>
      <c r="G11" s="267"/>
      <c r="H11" s="17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</row>
    <row r="12" spans="2:256" x14ac:dyDescent="0.25">
      <c r="B12" s="21"/>
      <c r="C12" s="65" t="s">
        <v>2</v>
      </c>
      <c r="D12" s="267" t="str">
        <f>IF(PRESUPUESTO1!E10="","",PRESUPUESTO1!E10)</f>
        <v/>
      </c>
      <c r="E12" s="267"/>
      <c r="F12" s="267"/>
      <c r="G12" s="267"/>
      <c r="H12" s="18"/>
    </row>
    <row r="13" spans="2:256" x14ac:dyDescent="0.25">
      <c r="B13" s="21"/>
      <c r="C13" s="65" t="s">
        <v>3</v>
      </c>
      <c r="D13" s="267" t="str">
        <f>IF(PRESUPUESTO1!E11="","",PRESUPUESTO1!E11)</f>
        <v/>
      </c>
      <c r="E13" s="267"/>
      <c r="F13" s="267"/>
      <c r="G13" s="267"/>
      <c r="H13" s="18"/>
    </row>
    <row r="14" spans="2:256" x14ac:dyDescent="0.25">
      <c r="B14" s="21"/>
      <c r="C14" s="268" t="s">
        <v>22</v>
      </c>
      <c r="D14" s="268"/>
      <c r="E14" s="45" t="str">
        <f>IF(PRESUPUESTO1!F12="","",PRESUPUESTO1!F12)</f>
        <v>N° Modificación</v>
      </c>
      <c r="F14" s="269" t="s">
        <v>23</v>
      </c>
      <c r="G14" s="269" t="e">
        <f>IF(E14="","",(ROUND(DAYS360(E14,E15,1)/30,0) &amp; " Meses"))</f>
        <v>#VALUE!</v>
      </c>
      <c r="H14" s="18"/>
    </row>
    <row r="15" spans="2:256" x14ac:dyDescent="0.25">
      <c r="B15" s="21"/>
      <c r="C15" s="268" t="s">
        <v>24</v>
      </c>
      <c r="D15" s="268"/>
      <c r="E15" s="45">
        <f>IF(PRESUPUESTO1!F13="","",PRESUPUESTO1!F13)</f>
        <v>0</v>
      </c>
      <c r="F15" s="269"/>
      <c r="G15" s="269"/>
      <c r="H15" s="18"/>
    </row>
    <row r="16" spans="2:256" x14ac:dyDescent="0.25">
      <c r="B16" s="21"/>
      <c r="E16"/>
      <c r="F16"/>
      <c r="G16"/>
      <c r="H16" s="18"/>
      <c r="I16" s="14"/>
      <c r="J16" s="14"/>
      <c r="K16" s="14"/>
    </row>
    <row r="17" spans="2:11" x14ac:dyDescent="0.25">
      <c r="B17" s="21"/>
      <c r="C17" s="270" t="s">
        <v>25</v>
      </c>
      <c r="D17" s="271"/>
      <c r="E17" s="68" t="s">
        <v>36</v>
      </c>
      <c r="F17" s="68" t="s">
        <v>37</v>
      </c>
      <c r="G17" s="68" t="s">
        <v>38</v>
      </c>
      <c r="H17" s="18"/>
      <c r="I17"/>
      <c r="J17"/>
      <c r="K17"/>
    </row>
    <row r="18" spans="2:11" x14ac:dyDescent="0.25">
      <c r="B18" s="21"/>
      <c r="C18" s="69" t="s">
        <v>6</v>
      </c>
      <c r="D18" s="68" t="s">
        <v>7</v>
      </c>
      <c r="E18" s="70" t="e">
        <f>ROUND(SUM(E19:E28),0)</f>
        <v>#N/A</v>
      </c>
      <c r="F18" s="70">
        <f>ROUND(SUM(F19:F28),0)</f>
        <v>0</v>
      </c>
      <c r="G18" s="71" t="e">
        <f>ROUND(SUM(G19:G28),0)</f>
        <v>#N/A</v>
      </c>
      <c r="H18" s="17"/>
      <c r="I18"/>
      <c r="J18"/>
      <c r="K18"/>
    </row>
    <row r="19" spans="2:11" x14ac:dyDescent="0.25">
      <c r="B19" s="21"/>
      <c r="C19" s="23">
        <f>IF(PRESUPUESTO1!C20="","",PRESUPUESTO1!C20)</f>
        <v>1001</v>
      </c>
      <c r="D19" s="41" t="e">
        <f>IF(PRESUPUESTO1!D20="","",PRESUPUESTO1!D20)</f>
        <v>#N/A</v>
      </c>
      <c r="E19" s="52" t="e">
        <f>'Modificacion Presupuestal1'!G19</f>
        <v>#N/A</v>
      </c>
      <c r="F19" s="52">
        <v>0</v>
      </c>
      <c r="G19" s="52" t="e">
        <f>IF(E19="",0,K19)</f>
        <v>#N/A</v>
      </c>
      <c r="H19" s="17"/>
      <c r="I19"/>
      <c r="K19" s="27" t="e">
        <f>(E19+F19)</f>
        <v>#N/A</v>
      </c>
    </row>
    <row r="20" spans="2:11" x14ac:dyDescent="0.25">
      <c r="B20" s="21"/>
      <c r="C20" s="46">
        <f>IF(PRESUPUESTO1!C21="","",PRESUPUESTO1!C21)</f>
        <v>1002</v>
      </c>
      <c r="D20" s="47" t="str">
        <f>IF(PRESUPUESTO1!E21="","",PRESUPUESTO1!E21)</f>
        <v/>
      </c>
      <c r="E20" s="53" t="e">
        <f>'Modificacion Presupuestal1'!G20</f>
        <v>#N/A</v>
      </c>
      <c r="F20" s="53">
        <v>0</v>
      </c>
      <c r="G20" s="53" t="e">
        <f t="shared" ref="G20:G28" si="0">IF(E20="",0,K20)</f>
        <v>#N/A</v>
      </c>
      <c r="H20" s="17"/>
      <c r="K20" s="27" t="e">
        <f t="shared" ref="K20:K28" si="1">(E20+F20)</f>
        <v>#N/A</v>
      </c>
    </row>
    <row r="21" spans="2:11" x14ac:dyDescent="0.25">
      <c r="B21" s="21"/>
      <c r="C21" s="24">
        <f>IF(PRESUPUESTO1!C22="","",PRESUPUESTO1!C22)</f>
        <v>1003</v>
      </c>
      <c r="D21" s="42" t="str">
        <f>IF(PRESUPUESTO1!E22="","",PRESUPUESTO1!E22)</f>
        <v/>
      </c>
      <c r="E21" s="54" t="e">
        <f>'Modificacion Presupuestal1'!G21</f>
        <v>#N/A</v>
      </c>
      <c r="F21" s="54">
        <v>0</v>
      </c>
      <c r="G21" s="54" t="e">
        <f t="shared" si="0"/>
        <v>#N/A</v>
      </c>
      <c r="H21" s="17"/>
      <c r="K21" s="27" t="e">
        <f t="shared" si="1"/>
        <v>#N/A</v>
      </c>
    </row>
    <row r="22" spans="2:11" x14ac:dyDescent="0.25">
      <c r="B22" s="21"/>
      <c r="C22" s="46" t="str">
        <f>IF(PRESUPUESTO1!C23="","",PRESUPUESTO1!C23)</f>
        <v/>
      </c>
      <c r="D22" s="47" t="str">
        <f>IF(PRESUPUESTO1!E23="","",PRESUPUESTO1!E23)</f>
        <v/>
      </c>
      <c r="E22" s="53">
        <f>'Modificacion Presupuestal1'!G22</f>
        <v>0</v>
      </c>
      <c r="F22" s="53">
        <v>0</v>
      </c>
      <c r="G22" s="53">
        <f t="shared" si="0"/>
        <v>0</v>
      </c>
      <c r="H22" s="17"/>
      <c r="K22" s="27">
        <f t="shared" si="1"/>
        <v>0</v>
      </c>
    </row>
    <row r="23" spans="2:11" x14ac:dyDescent="0.25">
      <c r="B23" s="21"/>
      <c r="C23" s="24" t="str">
        <f>IF(PRESUPUESTO1!C24="","",PRESUPUESTO1!C24)</f>
        <v/>
      </c>
      <c r="D23" s="42" t="str">
        <f>IF(PRESUPUESTO1!E24="","",PRESUPUESTO1!E24)</f>
        <v/>
      </c>
      <c r="E23" s="54">
        <f>'Modificacion Presupuestal1'!G23</f>
        <v>0</v>
      </c>
      <c r="F23" s="54">
        <v>0</v>
      </c>
      <c r="G23" s="54">
        <f t="shared" si="0"/>
        <v>0</v>
      </c>
      <c r="H23" s="17"/>
      <c r="K23" s="27">
        <f t="shared" si="1"/>
        <v>0</v>
      </c>
    </row>
    <row r="24" spans="2:11" x14ac:dyDescent="0.25">
      <c r="B24" s="21"/>
      <c r="C24" s="46" t="str">
        <f>IF(PRESUPUESTO1!C25="","",PRESUPUESTO1!C25)</f>
        <v/>
      </c>
      <c r="D24" s="47" t="str">
        <f>IF(PRESUPUESTO1!E25="","",PRESUPUESTO1!E25)</f>
        <v/>
      </c>
      <c r="E24" s="53">
        <f>'Modificacion Presupuestal1'!G24</f>
        <v>0</v>
      </c>
      <c r="F24" s="53">
        <v>0</v>
      </c>
      <c r="G24" s="53">
        <f t="shared" si="0"/>
        <v>0</v>
      </c>
      <c r="H24" s="17"/>
      <c r="K24" s="27">
        <f t="shared" si="1"/>
        <v>0</v>
      </c>
    </row>
    <row r="25" spans="2:11" x14ac:dyDescent="0.25">
      <c r="B25" s="21"/>
      <c r="C25" s="24" t="str">
        <f>IF(PRESUPUESTO1!C26="","",PRESUPUESTO1!C26)</f>
        <v/>
      </c>
      <c r="D25" s="42" t="str">
        <f>IF(PRESUPUESTO1!E26="","",PRESUPUESTO1!E26)</f>
        <v/>
      </c>
      <c r="E25" s="54">
        <f>'Modificacion Presupuestal1'!G25</f>
        <v>0</v>
      </c>
      <c r="F25" s="54">
        <v>0</v>
      </c>
      <c r="G25" s="54">
        <f t="shared" si="0"/>
        <v>0</v>
      </c>
      <c r="H25" s="17"/>
      <c r="K25" s="27">
        <f t="shared" si="1"/>
        <v>0</v>
      </c>
    </row>
    <row r="26" spans="2:11" x14ac:dyDescent="0.25">
      <c r="B26" s="21"/>
      <c r="C26" s="46" t="e">
        <f>IF(PRESUPUESTO1!#REF!="","",PRESUPUESTO1!#REF!)</f>
        <v>#REF!</v>
      </c>
      <c r="D26" s="47" t="e">
        <f>IF(PRESUPUESTO1!#REF!="","",PRESUPUESTO1!#REF!)</f>
        <v>#REF!</v>
      </c>
      <c r="E26" s="53">
        <f>'Modificacion Presupuestal1'!G26</f>
        <v>0</v>
      </c>
      <c r="F26" s="53">
        <v>0</v>
      </c>
      <c r="G26" s="53">
        <f t="shared" si="0"/>
        <v>0</v>
      </c>
      <c r="H26" s="17"/>
      <c r="K26" s="27">
        <f t="shared" si="1"/>
        <v>0</v>
      </c>
    </row>
    <row r="27" spans="2:11" x14ac:dyDescent="0.25">
      <c r="B27" s="21"/>
      <c r="C27" s="24" t="e">
        <f>IF(PRESUPUESTO1!#REF!="","",PRESUPUESTO1!#REF!)</f>
        <v>#REF!</v>
      </c>
      <c r="D27" s="42" t="e">
        <f>IF(PRESUPUESTO1!#REF!="","",PRESUPUESTO1!#REF!)</f>
        <v>#REF!</v>
      </c>
      <c r="E27" s="54">
        <f>'Modificacion Presupuestal1'!G27</f>
        <v>0</v>
      </c>
      <c r="F27" s="54">
        <v>0</v>
      </c>
      <c r="G27" s="54">
        <f t="shared" si="0"/>
        <v>0</v>
      </c>
      <c r="H27" s="17"/>
      <c r="K27" s="27">
        <f t="shared" si="1"/>
        <v>0</v>
      </c>
    </row>
    <row r="28" spans="2:11" x14ac:dyDescent="0.25">
      <c r="B28" s="21"/>
      <c r="C28" s="48" t="e">
        <f>IF(PRESUPUESTO1!#REF!="","",PRESUPUESTO1!#REF!)</f>
        <v>#REF!</v>
      </c>
      <c r="D28" s="49" t="e">
        <f>IF(PRESUPUESTO1!#REF!="","",PRESUPUESTO1!#REF!)</f>
        <v>#REF!</v>
      </c>
      <c r="E28" s="55">
        <f>'Modificacion Presupuestal1'!G28</f>
        <v>0</v>
      </c>
      <c r="F28" s="55">
        <v>0</v>
      </c>
      <c r="G28" s="55">
        <f t="shared" si="0"/>
        <v>0</v>
      </c>
      <c r="H28" s="17"/>
      <c r="K28" s="27">
        <f t="shared" si="1"/>
        <v>0</v>
      </c>
    </row>
    <row r="29" spans="2:11" x14ac:dyDescent="0.25">
      <c r="B29" s="21"/>
      <c r="E29" s="14"/>
      <c r="F29" s="14"/>
      <c r="G29"/>
      <c r="H29" s="18"/>
      <c r="J29"/>
    </row>
    <row r="30" spans="2:11" x14ac:dyDescent="0.25">
      <c r="B30" s="21"/>
      <c r="C30" s="270" t="s">
        <v>64</v>
      </c>
      <c r="D30" s="271"/>
      <c r="E30" s="68" t="s">
        <v>39</v>
      </c>
      <c r="F30" s="68" t="s">
        <v>37</v>
      </c>
      <c r="G30" s="68" t="s">
        <v>40</v>
      </c>
      <c r="H30" s="18"/>
      <c r="J30"/>
      <c r="K30"/>
    </row>
    <row r="31" spans="2:11" x14ac:dyDescent="0.25">
      <c r="B31" s="21"/>
      <c r="C31" s="69" t="s">
        <v>6</v>
      </c>
      <c r="D31" s="68" t="s">
        <v>7</v>
      </c>
      <c r="E31" s="70" t="e">
        <f>ROUND(SUM(E32:E67)+E69+E70,0)</f>
        <v>#N/A</v>
      </c>
      <c r="F31" s="70">
        <f>ROUND(SUM(F32:F67)+F69,0)</f>
        <v>0</v>
      </c>
      <c r="G31" s="71" t="e">
        <f>ROUND(SUM(G32:G67)+G69+G70,0)</f>
        <v>#N/A</v>
      </c>
      <c r="H31" s="17"/>
      <c r="J31"/>
      <c r="K31"/>
    </row>
    <row r="32" spans="2:11" x14ac:dyDescent="0.25">
      <c r="B32" s="21"/>
      <c r="C32" s="23">
        <f>IF(PRESUPUESTO1!C32="","",PRESUPUESTO1!C32)</f>
        <v>2007</v>
      </c>
      <c r="D32" s="28" t="e">
        <f>IF(PRESUPUESTO1!D32="","",PRESUPUESTO1!D32)</f>
        <v>#N/A</v>
      </c>
      <c r="E32" s="52">
        <f>'Modificacion Presupuestal1'!G32</f>
        <v>0</v>
      </c>
      <c r="F32" s="52">
        <v>0</v>
      </c>
      <c r="G32" s="56">
        <f>IF(E32="",0,K32)</f>
        <v>0</v>
      </c>
      <c r="H32" s="17"/>
      <c r="K32" s="30">
        <f>(E32+F32)</f>
        <v>0</v>
      </c>
    </row>
    <row r="33" spans="2:11" x14ac:dyDescent="0.25">
      <c r="B33" s="21"/>
      <c r="C33" s="46" t="str">
        <f>IF(PRESUPUESTO1!C33="","",PRESUPUESTO1!C33)</f>
        <v/>
      </c>
      <c r="D33" s="50" t="str">
        <f>IF(PRESUPUESTO1!D33="","",PRESUPUESTO1!D33)</f>
        <v/>
      </c>
      <c r="E33" s="53">
        <f>'Modificacion Presupuestal1'!G33</f>
        <v>0</v>
      </c>
      <c r="F33" s="53">
        <v>0</v>
      </c>
      <c r="G33" s="57">
        <f t="shared" ref="G33:G67" si="2">IF(E33="",0,K33)</f>
        <v>0</v>
      </c>
      <c r="H33" s="17"/>
      <c r="K33" s="30">
        <f t="shared" ref="K33:K67" si="3">(E33+F33)</f>
        <v>0</v>
      </c>
    </row>
    <row r="34" spans="2:11" x14ac:dyDescent="0.25">
      <c r="B34" s="21"/>
      <c r="C34" s="24" t="str">
        <f>IF(PRESUPUESTO1!C34="","",PRESUPUESTO1!C34)</f>
        <v/>
      </c>
      <c r="D34" s="29" t="str">
        <f>IF(PRESUPUESTO1!E34="","",PRESUPUESTO1!E34)</f>
        <v/>
      </c>
      <c r="E34" s="54">
        <f>'Modificacion Presupuestal1'!G34</f>
        <v>0</v>
      </c>
      <c r="F34" s="54">
        <v>0</v>
      </c>
      <c r="G34" s="56">
        <f t="shared" si="2"/>
        <v>0</v>
      </c>
      <c r="H34" s="17"/>
      <c r="K34" s="30">
        <f t="shared" si="3"/>
        <v>0</v>
      </c>
    </row>
    <row r="35" spans="2:11" x14ac:dyDescent="0.25">
      <c r="B35" s="21"/>
      <c r="C35" s="46" t="str">
        <f>IF(PRESUPUESTO1!C35="","",PRESUPUESTO1!C35)</f>
        <v/>
      </c>
      <c r="D35" s="50" t="str">
        <f>IF(PRESUPUESTO1!E35="","",PRESUPUESTO1!E35)</f>
        <v/>
      </c>
      <c r="E35" s="53">
        <f>'Modificacion Presupuestal1'!G35</f>
        <v>0</v>
      </c>
      <c r="F35" s="53">
        <v>0</v>
      </c>
      <c r="G35" s="57">
        <f t="shared" si="2"/>
        <v>0</v>
      </c>
      <c r="H35" s="17"/>
      <c r="K35" s="30">
        <f t="shared" si="3"/>
        <v>0</v>
      </c>
    </row>
    <row r="36" spans="2:11" x14ac:dyDescent="0.25">
      <c r="B36" s="21"/>
      <c r="C36" s="24" t="str">
        <f>IF(PRESUPUESTO1!C36="","",PRESUPUESTO1!C36)</f>
        <v/>
      </c>
      <c r="D36" s="29" t="str">
        <f>IF(PRESUPUESTO1!E36="","",PRESUPUESTO1!E36)</f>
        <v/>
      </c>
      <c r="E36" s="54">
        <f>'Modificacion Presupuestal1'!G36</f>
        <v>0</v>
      </c>
      <c r="F36" s="54">
        <v>0</v>
      </c>
      <c r="G36" s="56">
        <f t="shared" si="2"/>
        <v>0</v>
      </c>
      <c r="H36" s="17"/>
      <c r="K36" s="30">
        <f t="shared" si="3"/>
        <v>0</v>
      </c>
    </row>
    <row r="37" spans="2:11" x14ac:dyDescent="0.25">
      <c r="B37" s="21"/>
      <c r="C37" s="46" t="str">
        <f>IF(PRESUPUESTO1!C37="","",PRESUPUESTO1!C37)</f>
        <v/>
      </c>
      <c r="D37" s="50" t="str">
        <f>IF(PRESUPUESTO1!E37="","",PRESUPUESTO1!E37)</f>
        <v/>
      </c>
      <c r="E37" s="53">
        <f>'Modificacion Presupuestal1'!G37</f>
        <v>0</v>
      </c>
      <c r="F37" s="53">
        <v>0</v>
      </c>
      <c r="G37" s="57">
        <f t="shared" si="2"/>
        <v>0</v>
      </c>
      <c r="H37" s="17"/>
      <c r="K37" s="30">
        <f t="shared" si="3"/>
        <v>0</v>
      </c>
    </row>
    <row r="38" spans="2:11" x14ac:dyDescent="0.25">
      <c r="B38" s="21"/>
      <c r="C38" s="24" t="str">
        <f>IF(PRESUPUESTO1!C38="","",PRESUPUESTO1!C38)</f>
        <v/>
      </c>
      <c r="D38" s="29" t="str">
        <f>IF(PRESUPUESTO1!E38="","",PRESUPUESTO1!E38)</f>
        <v/>
      </c>
      <c r="E38" s="54">
        <f>'Modificacion Presupuestal1'!G38</f>
        <v>0</v>
      </c>
      <c r="F38" s="54">
        <v>0</v>
      </c>
      <c r="G38" s="56">
        <f t="shared" si="2"/>
        <v>0</v>
      </c>
      <c r="H38" s="17"/>
      <c r="K38" s="30">
        <f t="shared" si="3"/>
        <v>0</v>
      </c>
    </row>
    <row r="39" spans="2:11" x14ac:dyDescent="0.25">
      <c r="B39" s="21"/>
      <c r="C39" s="46" t="str">
        <f>IF(PRESUPUESTO1!C39="","",PRESUPUESTO1!C39)</f>
        <v/>
      </c>
      <c r="D39" s="50" t="str">
        <f>IF(PRESUPUESTO1!E39="","",PRESUPUESTO1!E39)</f>
        <v/>
      </c>
      <c r="E39" s="53">
        <f>'Modificacion Presupuestal1'!G39</f>
        <v>0</v>
      </c>
      <c r="F39" s="53">
        <v>0</v>
      </c>
      <c r="G39" s="57">
        <f t="shared" si="2"/>
        <v>0</v>
      </c>
      <c r="H39" s="17"/>
      <c r="K39" s="30">
        <f t="shared" si="3"/>
        <v>0</v>
      </c>
    </row>
    <row r="40" spans="2:11" x14ac:dyDescent="0.25">
      <c r="B40" s="21"/>
      <c r="C40" s="24" t="e">
        <f>IF(PRESUPUESTO1!#REF!="","",PRESUPUESTO1!#REF!)</f>
        <v>#REF!</v>
      </c>
      <c r="D40" s="29" t="e">
        <f>IF(PRESUPUESTO1!#REF!="","",PRESUPUESTO1!#REF!)</f>
        <v>#REF!</v>
      </c>
      <c r="E40" s="54">
        <f>'Modificacion Presupuestal1'!G40</f>
        <v>0</v>
      </c>
      <c r="F40" s="54">
        <v>0</v>
      </c>
      <c r="G40" s="56">
        <f t="shared" si="2"/>
        <v>0</v>
      </c>
      <c r="H40" s="17"/>
      <c r="K40" s="30">
        <f t="shared" si="3"/>
        <v>0</v>
      </c>
    </row>
    <row r="41" spans="2:11" x14ac:dyDescent="0.25">
      <c r="B41" s="21"/>
      <c r="C41" s="46" t="e">
        <f>IF(PRESUPUESTO1!#REF!="","",PRESUPUESTO1!#REF!)</f>
        <v>#REF!</v>
      </c>
      <c r="D41" s="50" t="e">
        <f>IF(PRESUPUESTO1!#REF!="","",PRESUPUESTO1!#REF!)</f>
        <v>#REF!</v>
      </c>
      <c r="E41" s="53">
        <f>'Modificacion Presupuestal1'!G41</f>
        <v>0</v>
      </c>
      <c r="F41" s="53">
        <v>0</v>
      </c>
      <c r="G41" s="57">
        <f t="shared" si="2"/>
        <v>0</v>
      </c>
      <c r="H41" s="17"/>
      <c r="K41" s="30">
        <f t="shared" si="3"/>
        <v>0</v>
      </c>
    </row>
    <row r="42" spans="2:11" x14ac:dyDescent="0.25">
      <c r="B42" s="21"/>
      <c r="C42" s="24" t="e">
        <f>IF(PRESUPUESTO1!#REF!="","",PRESUPUESTO1!#REF!)</f>
        <v>#REF!</v>
      </c>
      <c r="D42" s="29" t="e">
        <f>IF(PRESUPUESTO1!#REF!="","",PRESUPUESTO1!#REF!)</f>
        <v>#REF!</v>
      </c>
      <c r="E42" s="54">
        <f>'Modificacion Presupuestal1'!G42</f>
        <v>0</v>
      </c>
      <c r="F42" s="54">
        <v>0</v>
      </c>
      <c r="G42" s="56">
        <f t="shared" si="2"/>
        <v>0</v>
      </c>
      <c r="H42" s="17"/>
      <c r="K42" s="30">
        <f t="shared" si="3"/>
        <v>0</v>
      </c>
    </row>
    <row r="43" spans="2:11" x14ac:dyDescent="0.25">
      <c r="B43" s="21"/>
      <c r="C43" s="46" t="e">
        <f>IF(PRESUPUESTO1!#REF!="","",PRESUPUESTO1!#REF!)</f>
        <v>#REF!</v>
      </c>
      <c r="D43" s="50" t="e">
        <f>IF(PRESUPUESTO1!#REF!="","",PRESUPUESTO1!#REF!)</f>
        <v>#REF!</v>
      </c>
      <c r="E43" s="53">
        <f>'Modificacion Presupuestal1'!G43</f>
        <v>0</v>
      </c>
      <c r="F43" s="53">
        <v>0</v>
      </c>
      <c r="G43" s="57">
        <f t="shared" si="2"/>
        <v>0</v>
      </c>
      <c r="H43" s="17"/>
      <c r="K43" s="30">
        <f t="shared" si="3"/>
        <v>0</v>
      </c>
    </row>
    <row r="44" spans="2:11" x14ac:dyDescent="0.25">
      <c r="B44" s="21"/>
      <c r="C44" s="24" t="e">
        <f>IF(PRESUPUESTO1!#REF!="","",PRESUPUESTO1!#REF!)</f>
        <v>#REF!</v>
      </c>
      <c r="D44" s="29" t="e">
        <f>IF(PRESUPUESTO1!#REF!="","",PRESUPUESTO1!#REF!)</f>
        <v>#REF!</v>
      </c>
      <c r="E44" s="54">
        <f>'Modificacion Presupuestal1'!G44</f>
        <v>0</v>
      </c>
      <c r="F44" s="54">
        <v>0</v>
      </c>
      <c r="G44" s="56">
        <f t="shared" si="2"/>
        <v>0</v>
      </c>
      <c r="H44" s="17"/>
      <c r="K44" s="30">
        <f t="shared" si="3"/>
        <v>0</v>
      </c>
    </row>
    <row r="45" spans="2:11" x14ac:dyDescent="0.25">
      <c r="B45" s="21"/>
      <c r="C45" s="46" t="e">
        <f>IF(PRESUPUESTO1!#REF!="","",PRESUPUESTO1!#REF!)</f>
        <v>#REF!</v>
      </c>
      <c r="D45" s="50" t="e">
        <f>IF(PRESUPUESTO1!#REF!="","",PRESUPUESTO1!#REF!)</f>
        <v>#REF!</v>
      </c>
      <c r="E45" s="53">
        <f>'Modificacion Presupuestal1'!G45</f>
        <v>0</v>
      </c>
      <c r="F45" s="53">
        <v>0</v>
      </c>
      <c r="G45" s="57">
        <f t="shared" si="2"/>
        <v>0</v>
      </c>
      <c r="H45" s="17"/>
      <c r="K45" s="30">
        <f t="shared" si="3"/>
        <v>0</v>
      </c>
    </row>
    <row r="46" spans="2:11" x14ac:dyDescent="0.25">
      <c r="B46" s="21"/>
      <c r="C46" s="24" t="e">
        <f>IF(PRESUPUESTO1!#REF!="","",PRESUPUESTO1!#REF!)</f>
        <v>#REF!</v>
      </c>
      <c r="D46" s="29" t="e">
        <f>IF(PRESUPUESTO1!#REF!="","",PRESUPUESTO1!#REF!)</f>
        <v>#REF!</v>
      </c>
      <c r="E46" s="54">
        <f>'Modificacion Presupuestal1'!G46</f>
        <v>0</v>
      </c>
      <c r="F46" s="54">
        <v>0</v>
      </c>
      <c r="G46" s="56">
        <f t="shared" si="2"/>
        <v>0</v>
      </c>
      <c r="H46" s="17"/>
      <c r="K46" s="30">
        <f t="shared" si="3"/>
        <v>0</v>
      </c>
    </row>
    <row r="47" spans="2:11" x14ac:dyDescent="0.25">
      <c r="B47" s="21"/>
      <c r="C47" s="46" t="e">
        <f>IF(PRESUPUESTO1!#REF!="","",PRESUPUESTO1!#REF!)</f>
        <v>#REF!</v>
      </c>
      <c r="D47" s="50" t="e">
        <f>IF(PRESUPUESTO1!#REF!="","",PRESUPUESTO1!#REF!)</f>
        <v>#REF!</v>
      </c>
      <c r="E47" s="53">
        <f>'Modificacion Presupuestal1'!G47</f>
        <v>0</v>
      </c>
      <c r="F47" s="53">
        <v>0</v>
      </c>
      <c r="G47" s="57">
        <f t="shared" si="2"/>
        <v>0</v>
      </c>
      <c r="H47" s="17"/>
      <c r="K47" s="30">
        <f t="shared" si="3"/>
        <v>0</v>
      </c>
    </row>
    <row r="48" spans="2:11" x14ac:dyDescent="0.25">
      <c r="B48" s="21"/>
      <c r="C48" s="24" t="e">
        <f>IF(PRESUPUESTO1!#REF!="","",PRESUPUESTO1!#REF!)</f>
        <v>#REF!</v>
      </c>
      <c r="D48" s="29" t="e">
        <f>IF(PRESUPUESTO1!#REF!="","",PRESUPUESTO1!#REF!)</f>
        <v>#REF!</v>
      </c>
      <c r="E48" s="54">
        <f>'Modificacion Presupuestal1'!G48</f>
        <v>0</v>
      </c>
      <c r="F48" s="54">
        <v>0</v>
      </c>
      <c r="G48" s="56">
        <f t="shared" si="2"/>
        <v>0</v>
      </c>
      <c r="H48" s="17"/>
      <c r="K48" s="30">
        <f t="shared" si="3"/>
        <v>0</v>
      </c>
    </row>
    <row r="49" spans="2:11" x14ac:dyDescent="0.25">
      <c r="B49" s="21"/>
      <c r="C49" s="46" t="e">
        <f>IF(PRESUPUESTO1!#REF!="","",PRESUPUESTO1!#REF!)</f>
        <v>#REF!</v>
      </c>
      <c r="D49" s="50" t="e">
        <f>IF(PRESUPUESTO1!#REF!="","",PRESUPUESTO1!#REF!)</f>
        <v>#REF!</v>
      </c>
      <c r="E49" s="53">
        <f>'Modificacion Presupuestal1'!G49</f>
        <v>0</v>
      </c>
      <c r="F49" s="53">
        <v>0</v>
      </c>
      <c r="G49" s="57">
        <f t="shared" si="2"/>
        <v>0</v>
      </c>
      <c r="H49" s="17"/>
      <c r="K49" s="30">
        <f t="shared" si="3"/>
        <v>0</v>
      </c>
    </row>
    <row r="50" spans="2:11" x14ac:dyDescent="0.25">
      <c r="B50" s="21"/>
      <c r="C50" s="24" t="e">
        <f>IF(PRESUPUESTO1!#REF!="","",PRESUPUESTO1!#REF!)</f>
        <v>#REF!</v>
      </c>
      <c r="D50" s="29" t="e">
        <f>IF(PRESUPUESTO1!#REF!="","",PRESUPUESTO1!#REF!)</f>
        <v>#REF!</v>
      </c>
      <c r="E50" s="54">
        <f>'Modificacion Presupuestal1'!G50</f>
        <v>0</v>
      </c>
      <c r="F50" s="54">
        <v>0</v>
      </c>
      <c r="G50" s="56">
        <f t="shared" si="2"/>
        <v>0</v>
      </c>
      <c r="H50" s="17"/>
      <c r="K50" s="30">
        <f t="shared" si="3"/>
        <v>0</v>
      </c>
    </row>
    <row r="51" spans="2:11" x14ac:dyDescent="0.25">
      <c r="B51" s="21"/>
      <c r="C51" s="46" t="e">
        <f>IF(PRESUPUESTO1!#REF!="","",PRESUPUESTO1!#REF!)</f>
        <v>#REF!</v>
      </c>
      <c r="D51" s="50" t="e">
        <f>IF(PRESUPUESTO1!#REF!="","",PRESUPUESTO1!#REF!)</f>
        <v>#REF!</v>
      </c>
      <c r="E51" s="53">
        <f>'Modificacion Presupuestal1'!G51</f>
        <v>0</v>
      </c>
      <c r="F51" s="53">
        <v>0</v>
      </c>
      <c r="G51" s="57">
        <f t="shared" si="2"/>
        <v>0</v>
      </c>
      <c r="H51" s="17"/>
      <c r="K51" s="30">
        <f t="shared" si="3"/>
        <v>0</v>
      </c>
    </row>
    <row r="52" spans="2:11" x14ac:dyDescent="0.25">
      <c r="B52" s="21"/>
      <c r="C52" s="24" t="e">
        <f>IF(PRESUPUESTO1!#REF!="","",PRESUPUESTO1!#REF!)</f>
        <v>#REF!</v>
      </c>
      <c r="D52" s="29" t="e">
        <f>IF(PRESUPUESTO1!#REF!="","",PRESUPUESTO1!#REF!)</f>
        <v>#REF!</v>
      </c>
      <c r="E52" s="54">
        <f>'Modificacion Presupuestal1'!G52</f>
        <v>0</v>
      </c>
      <c r="F52" s="54">
        <v>0</v>
      </c>
      <c r="G52" s="56">
        <f t="shared" si="2"/>
        <v>0</v>
      </c>
      <c r="H52" s="17"/>
      <c r="K52" s="30">
        <f t="shared" si="3"/>
        <v>0</v>
      </c>
    </row>
    <row r="53" spans="2:11" x14ac:dyDescent="0.25">
      <c r="B53" s="21"/>
      <c r="C53" s="46" t="e">
        <f>IF(PRESUPUESTO1!#REF!="","",PRESUPUESTO1!#REF!)</f>
        <v>#REF!</v>
      </c>
      <c r="D53" s="50" t="e">
        <f>IF(PRESUPUESTO1!#REF!="","",PRESUPUESTO1!#REF!)</f>
        <v>#REF!</v>
      </c>
      <c r="E53" s="53">
        <f>'Modificacion Presupuestal1'!G53</f>
        <v>0</v>
      </c>
      <c r="F53" s="53">
        <v>0</v>
      </c>
      <c r="G53" s="57">
        <f t="shared" si="2"/>
        <v>0</v>
      </c>
      <c r="H53" s="17"/>
      <c r="K53" s="30">
        <f t="shared" si="3"/>
        <v>0</v>
      </c>
    </row>
    <row r="54" spans="2:11" x14ac:dyDescent="0.25">
      <c r="B54" s="21"/>
      <c r="C54" s="24" t="e">
        <f>IF(PRESUPUESTO1!#REF!="","",PRESUPUESTO1!#REF!)</f>
        <v>#REF!</v>
      </c>
      <c r="D54" s="29" t="e">
        <f>IF(PRESUPUESTO1!#REF!="","",PRESUPUESTO1!#REF!)</f>
        <v>#REF!</v>
      </c>
      <c r="E54" s="54">
        <f>'Modificacion Presupuestal1'!G54</f>
        <v>0</v>
      </c>
      <c r="F54" s="54">
        <v>0</v>
      </c>
      <c r="G54" s="56">
        <f t="shared" si="2"/>
        <v>0</v>
      </c>
      <c r="H54" s="17"/>
      <c r="K54" s="30">
        <f t="shared" si="3"/>
        <v>0</v>
      </c>
    </row>
    <row r="55" spans="2:11" x14ac:dyDescent="0.25">
      <c r="B55" s="21"/>
      <c r="C55" s="46" t="e">
        <f>IF(PRESUPUESTO1!#REF!="","",PRESUPUESTO1!#REF!)</f>
        <v>#REF!</v>
      </c>
      <c r="D55" s="50" t="e">
        <f>IF(PRESUPUESTO1!#REF!="","",PRESUPUESTO1!#REF!)</f>
        <v>#REF!</v>
      </c>
      <c r="E55" s="53">
        <f>'Modificacion Presupuestal1'!G55</f>
        <v>0</v>
      </c>
      <c r="F55" s="53">
        <v>0</v>
      </c>
      <c r="G55" s="57">
        <f t="shared" si="2"/>
        <v>0</v>
      </c>
      <c r="H55" s="17"/>
      <c r="K55" s="30">
        <f t="shared" si="3"/>
        <v>0</v>
      </c>
    </row>
    <row r="56" spans="2:11" x14ac:dyDescent="0.25">
      <c r="B56" s="21"/>
      <c r="C56" s="24" t="e">
        <f>IF(PRESUPUESTO1!#REF!="","",PRESUPUESTO1!#REF!)</f>
        <v>#REF!</v>
      </c>
      <c r="D56" s="29" t="e">
        <f>IF(PRESUPUESTO1!#REF!="","",PRESUPUESTO1!#REF!)</f>
        <v>#REF!</v>
      </c>
      <c r="E56" s="54">
        <f>'Modificacion Presupuestal1'!G56</f>
        <v>0</v>
      </c>
      <c r="F56" s="54">
        <v>0</v>
      </c>
      <c r="G56" s="56">
        <f t="shared" si="2"/>
        <v>0</v>
      </c>
      <c r="H56" s="17"/>
      <c r="K56" s="30">
        <f t="shared" si="3"/>
        <v>0</v>
      </c>
    </row>
    <row r="57" spans="2:11" x14ac:dyDescent="0.25">
      <c r="B57" s="21"/>
      <c r="C57" s="46" t="e">
        <f>IF(PRESUPUESTO1!#REF!="","",PRESUPUESTO1!#REF!)</f>
        <v>#REF!</v>
      </c>
      <c r="D57" s="50" t="e">
        <f>IF(PRESUPUESTO1!#REF!="","",PRESUPUESTO1!#REF!)</f>
        <v>#REF!</v>
      </c>
      <c r="E57" s="53">
        <f>'Modificacion Presupuestal1'!G57</f>
        <v>0</v>
      </c>
      <c r="F57" s="53">
        <v>0</v>
      </c>
      <c r="G57" s="57">
        <f t="shared" si="2"/>
        <v>0</v>
      </c>
      <c r="H57" s="17"/>
      <c r="K57" s="30">
        <f t="shared" si="3"/>
        <v>0</v>
      </c>
    </row>
    <row r="58" spans="2:11" x14ac:dyDescent="0.25">
      <c r="B58" s="21"/>
      <c r="C58" s="24" t="e">
        <f>IF(PRESUPUESTO1!#REF!="","",PRESUPUESTO1!#REF!)</f>
        <v>#REF!</v>
      </c>
      <c r="D58" s="29" t="e">
        <f>IF(PRESUPUESTO1!#REF!="","",PRESUPUESTO1!#REF!)</f>
        <v>#REF!</v>
      </c>
      <c r="E58" s="54">
        <f>'Modificacion Presupuestal1'!G58</f>
        <v>0</v>
      </c>
      <c r="F58" s="54">
        <v>0</v>
      </c>
      <c r="G58" s="56">
        <f t="shared" si="2"/>
        <v>0</v>
      </c>
      <c r="H58" s="17"/>
      <c r="K58" s="30">
        <f t="shared" si="3"/>
        <v>0</v>
      </c>
    </row>
    <row r="59" spans="2:11" x14ac:dyDescent="0.25">
      <c r="B59" s="21"/>
      <c r="C59" s="46" t="e">
        <f>IF(PRESUPUESTO1!#REF!="","",PRESUPUESTO1!#REF!)</f>
        <v>#REF!</v>
      </c>
      <c r="D59" s="50" t="e">
        <f>IF(PRESUPUESTO1!#REF!="","",PRESUPUESTO1!#REF!)</f>
        <v>#REF!</v>
      </c>
      <c r="E59" s="53">
        <f>'Modificacion Presupuestal1'!G59</f>
        <v>0</v>
      </c>
      <c r="F59" s="53">
        <v>0</v>
      </c>
      <c r="G59" s="57">
        <f t="shared" si="2"/>
        <v>0</v>
      </c>
      <c r="H59" s="17"/>
      <c r="K59" s="30">
        <f t="shared" si="3"/>
        <v>0</v>
      </c>
    </row>
    <row r="60" spans="2:11" x14ac:dyDescent="0.25">
      <c r="B60" s="21"/>
      <c r="C60" s="24" t="e">
        <f>IF(PRESUPUESTO1!#REF!="","",PRESUPUESTO1!#REF!)</f>
        <v>#REF!</v>
      </c>
      <c r="D60" s="29" t="e">
        <f>IF(PRESUPUESTO1!#REF!="","",PRESUPUESTO1!#REF!)</f>
        <v>#REF!</v>
      </c>
      <c r="E60" s="54">
        <f>'Modificacion Presupuestal1'!G60</f>
        <v>0</v>
      </c>
      <c r="F60" s="54">
        <v>0</v>
      </c>
      <c r="G60" s="56">
        <f t="shared" si="2"/>
        <v>0</v>
      </c>
      <c r="H60" s="17"/>
      <c r="K60" s="30">
        <f t="shared" si="3"/>
        <v>0</v>
      </c>
    </row>
    <row r="61" spans="2:11" x14ac:dyDescent="0.25">
      <c r="B61" s="21"/>
      <c r="C61" s="46" t="e">
        <f>IF(PRESUPUESTO1!#REF!="","",PRESUPUESTO1!#REF!)</f>
        <v>#REF!</v>
      </c>
      <c r="D61" s="50" t="e">
        <f>IF(PRESUPUESTO1!#REF!="","",PRESUPUESTO1!#REF!)</f>
        <v>#REF!</v>
      </c>
      <c r="E61" s="53">
        <f>'Modificacion Presupuestal1'!G61</f>
        <v>0</v>
      </c>
      <c r="F61" s="53">
        <v>0</v>
      </c>
      <c r="G61" s="57">
        <f t="shared" si="2"/>
        <v>0</v>
      </c>
      <c r="H61" s="17"/>
      <c r="K61" s="30">
        <f t="shared" si="3"/>
        <v>0</v>
      </c>
    </row>
    <row r="62" spans="2:11" x14ac:dyDescent="0.25">
      <c r="B62" s="21"/>
      <c r="C62" s="24" t="e">
        <f>IF(PRESUPUESTO1!#REF!="","",PRESUPUESTO1!#REF!)</f>
        <v>#REF!</v>
      </c>
      <c r="D62" s="29" t="e">
        <f>IF(PRESUPUESTO1!#REF!="","",PRESUPUESTO1!#REF!)</f>
        <v>#REF!</v>
      </c>
      <c r="E62" s="54">
        <f>'Modificacion Presupuestal1'!G62</f>
        <v>0</v>
      </c>
      <c r="F62" s="54">
        <v>0</v>
      </c>
      <c r="G62" s="56">
        <f t="shared" si="2"/>
        <v>0</v>
      </c>
      <c r="H62" s="17"/>
      <c r="K62" s="30">
        <f t="shared" si="3"/>
        <v>0</v>
      </c>
    </row>
    <row r="63" spans="2:11" x14ac:dyDescent="0.25">
      <c r="B63" s="21"/>
      <c r="C63" s="46" t="e">
        <f>IF(PRESUPUESTO1!#REF!="","",PRESUPUESTO1!#REF!)</f>
        <v>#REF!</v>
      </c>
      <c r="D63" s="50" t="e">
        <f>IF(PRESUPUESTO1!#REF!="","",PRESUPUESTO1!#REF!)</f>
        <v>#REF!</v>
      </c>
      <c r="E63" s="53">
        <f>'Modificacion Presupuestal1'!G63</f>
        <v>0</v>
      </c>
      <c r="F63" s="53">
        <v>0</v>
      </c>
      <c r="G63" s="57">
        <f t="shared" si="2"/>
        <v>0</v>
      </c>
      <c r="H63" s="17"/>
      <c r="K63" s="30">
        <f t="shared" si="3"/>
        <v>0</v>
      </c>
    </row>
    <row r="64" spans="2:11" x14ac:dyDescent="0.25">
      <c r="B64" s="21"/>
      <c r="C64" s="24" t="e">
        <f>IF(PRESUPUESTO1!#REF!="","",PRESUPUESTO1!#REF!)</f>
        <v>#REF!</v>
      </c>
      <c r="D64" s="29" t="e">
        <f>IF(PRESUPUESTO1!#REF!="","",PRESUPUESTO1!#REF!)</f>
        <v>#REF!</v>
      </c>
      <c r="E64" s="54">
        <f>'Modificacion Presupuestal1'!G64</f>
        <v>0</v>
      </c>
      <c r="F64" s="54">
        <v>0</v>
      </c>
      <c r="G64" s="56">
        <f t="shared" si="2"/>
        <v>0</v>
      </c>
      <c r="H64" s="17"/>
      <c r="K64" s="30">
        <f t="shared" si="3"/>
        <v>0</v>
      </c>
    </row>
    <row r="65" spans="2:11" x14ac:dyDescent="0.25">
      <c r="B65" s="21"/>
      <c r="C65" s="46" t="e">
        <f>IF(PRESUPUESTO1!#REF!="","",PRESUPUESTO1!#REF!)</f>
        <v>#REF!</v>
      </c>
      <c r="D65" s="50" t="e">
        <f>IF(PRESUPUESTO1!#REF!="","",PRESUPUESTO1!#REF!)</f>
        <v>#REF!</v>
      </c>
      <c r="E65" s="53">
        <f>'Modificacion Presupuestal1'!G65</f>
        <v>0</v>
      </c>
      <c r="F65" s="53">
        <v>0</v>
      </c>
      <c r="G65" s="57">
        <f t="shared" si="2"/>
        <v>0</v>
      </c>
      <c r="H65" s="17"/>
      <c r="K65" s="30">
        <f t="shared" si="3"/>
        <v>0</v>
      </c>
    </row>
    <row r="66" spans="2:11" x14ac:dyDescent="0.25">
      <c r="B66" s="21"/>
      <c r="C66" s="24" t="e">
        <f>IF(PRESUPUESTO1!#REF!="","",PRESUPUESTO1!#REF!)</f>
        <v>#REF!</v>
      </c>
      <c r="D66" s="29" t="e">
        <f>IF(PRESUPUESTO1!#REF!="","",PRESUPUESTO1!#REF!)</f>
        <v>#REF!</v>
      </c>
      <c r="E66" s="54">
        <f>'Modificacion Presupuestal1'!G66</f>
        <v>0</v>
      </c>
      <c r="F66" s="54">
        <v>0</v>
      </c>
      <c r="G66" s="56">
        <f t="shared" si="2"/>
        <v>0</v>
      </c>
      <c r="H66" s="17"/>
      <c r="K66" s="30">
        <f t="shared" si="3"/>
        <v>0</v>
      </c>
    </row>
    <row r="67" spans="2:11" x14ac:dyDescent="0.25">
      <c r="B67" s="21"/>
      <c r="C67" s="48" t="e">
        <f>IF(PRESUPUESTO1!#REF!="","",PRESUPUESTO1!#REF!)</f>
        <v>#REF!</v>
      </c>
      <c r="D67" s="51" t="e">
        <f>IF(PRESUPUESTO1!#REF!="","",PRESUPUESTO1!#REF!)</f>
        <v>#REF!</v>
      </c>
      <c r="E67" s="55">
        <f>'Modificacion Presupuestal1'!G67</f>
        <v>0</v>
      </c>
      <c r="F67" s="55">
        <v>0</v>
      </c>
      <c r="G67" s="58">
        <f t="shared" si="2"/>
        <v>0</v>
      </c>
      <c r="H67" s="17"/>
      <c r="K67" s="30">
        <f t="shared" si="3"/>
        <v>0</v>
      </c>
    </row>
    <row r="68" spans="2:11" x14ac:dyDescent="0.25">
      <c r="B68" s="21"/>
      <c r="D68" s="25"/>
      <c r="E68" s="26"/>
      <c r="F68" s="26"/>
      <c r="G68" s="26"/>
      <c r="H68" s="17"/>
    </row>
    <row r="69" spans="2:11" x14ac:dyDescent="0.25">
      <c r="B69" s="21"/>
      <c r="C69" s="64">
        <f>PRESUPUESTO1!E41</f>
        <v>0</v>
      </c>
      <c r="D69" s="72" t="e">
        <f>IF(PRESUPUESTO1!D41="","",PRESUPUESTO1!D41)</f>
        <v>#REF!</v>
      </c>
      <c r="E69" s="66" t="e">
        <f>'Modificacion Presupuestal1'!G69</f>
        <v>#N/A</v>
      </c>
      <c r="F69" s="66">
        <f>N(F18)*0.004</f>
        <v>0</v>
      </c>
      <c r="G69" s="66" t="e">
        <f>N(G18)*0.004</f>
        <v>#N/A</v>
      </c>
      <c r="H69" s="17"/>
    </row>
    <row r="70" spans="2:11" x14ac:dyDescent="0.25">
      <c r="B70" s="21"/>
      <c r="C70" s="64">
        <f>PRESUPUESTO1!E42</f>
        <v>0</v>
      </c>
      <c r="D70" s="72" t="e">
        <f>IF(PRESUPUESTO1!D42="","",PRESUPUESTO1!D42)</f>
        <v>#REF!</v>
      </c>
      <c r="E70" s="66" t="e">
        <f>'Modificacion Presupuestal1'!G70</f>
        <v>#N/A</v>
      </c>
      <c r="F70" s="66">
        <f>N(F31*0.03)</f>
        <v>0</v>
      </c>
      <c r="G70" s="66" t="e">
        <f>SUM(G32:G69)*0.03</f>
        <v>#N/A</v>
      </c>
      <c r="H70" s="17"/>
    </row>
    <row r="71" spans="2:11" x14ac:dyDescent="0.25">
      <c r="B71" s="21"/>
      <c r="H71" s="18"/>
    </row>
    <row r="72" spans="2:11" x14ac:dyDescent="0.25">
      <c r="B72" s="21"/>
      <c r="C72" s="73" t="s">
        <v>41</v>
      </c>
      <c r="D72" s="272" t="s">
        <v>29</v>
      </c>
      <c r="E72" s="273"/>
      <c r="F72" s="74" t="s">
        <v>42</v>
      </c>
      <c r="G72" s="74" t="s">
        <v>43</v>
      </c>
      <c r="H72" s="18"/>
    </row>
    <row r="73" spans="2:11" x14ac:dyDescent="0.25">
      <c r="B73" s="21"/>
      <c r="C73" s="77">
        <f>IFERROR(IF(G73=0,0,((G73*100)/G18)),0)</f>
        <v>0</v>
      </c>
      <c r="D73" s="274" t="s">
        <v>30</v>
      </c>
      <c r="E73" s="275"/>
      <c r="F73" s="75" t="e">
        <f>'Modificacion Presupuestal1'!G73</f>
        <v>#N/A</v>
      </c>
      <c r="G73" s="75" t="e">
        <f>ROUND(G18-G31,0)</f>
        <v>#N/A</v>
      </c>
      <c r="H73" s="18"/>
    </row>
    <row r="74" spans="2:11" x14ac:dyDescent="0.25">
      <c r="B74" s="21"/>
      <c r="C74" s="67">
        <v>0.2</v>
      </c>
      <c r="D74" s="274" t="s">
        <v>31</v>
      </c>
      <c r="E74" s="275"/>
      <c r="F74" s="75" t="e">
        <f>'Modificacion Presupuestal1'!G74</f>
        <v>#N/A</v>
      </c>
      <c r="G74" s="75" t="e">
        <f>($G$73*20%)</f>
        <v>#N/A</v>
      </c>
      <c r="H74" s="18"/>
    </row>
    <row r="75" spans="2:11" x14ac:dyDescent="0.25">
      <c r="B75" s="21"/>
      <c r="C75" s="67">
        <v>0.4</v>
      </c>
      <c r="D75" s="274" t="s">
        <v>32</v>
      </c>
      <c r="E75" s="275"/>
      <c r="F75" s="75" t="e">
        <f>'Modificacion Presupuestal1'!G75</f>
        <v>#N/A</v>
      </c>
      <c r="G75" s="75" t="e">
        <f>($G$73*40%)</f>
        <v>#N/A</v>
      </c>
      <c r="H75" s="18"/>
    </row>
    <row r="76" spans="2:11" x14ac:dyDescent="0.25">
      <c r="B76" s="21"/>
      <c r="C76" s="67">
        <v>0.4</v>
      </c>
      <c r="D76" s="274" t="s">
        <v>33</v>
      </c>
      <c r="E76" s="275"/>
      <c r="F76" s="75" t="e">
        <f>'Modificacion Presupuestal1'!G76</f>
        <v>#N/A</v>
      </c>
      <c r="G76" s="75" t="e">
        <f>($G$73*40%)</f>
        <v>#N/A</v>
      </c>
      <c r="H76" s="18"/>
    </row>
    <row r="77" spans="2:11" ht="53.65" customHeight="1" x14ac:dyDescent="0.25">
      <c r="B77" s="21"/>
      <c r="C77" s="246" t="e">
        <f>IF(G73=0,"",IF(G73&gt;(G18*0.1),C152,C153))</f>
        <v>#N/A</v>
      </c>
      <c r="D77" s="246"/>
      <c r="E77" s="246"/>
      <c r="F77" s="246"/>
      <c r="G77" s="246"/>
      <c r="H77" s="18"/>
    </row>
    <row r="78" spans="2:11" x14ac:dyDescent="0.25">
      <c r="B78" s="21"/>
      <c r="C78"/>
      <c r="D78" s="8"/>
      <c r="E78" s="9"/>
      <c r="F78" s="9"/>
      <c r="G78" s="10"/>
      <c r="H78" s="18"/>
    </row>
    <row r="79" spans="2:11" x14ac:dyDescent="0.25">
      <c r="B79" s="21"/>
      <c r="C79"/>
      <c r="D79" s="8"/>
      <c r="E79" s="9"/>
      <c r="F79" s="9"/>
      <c r="G79" s="10"/>
      <c r="H79" s="18"/>
    </row>
    <row r="80" spans="2:11" x14ac:dyDescent="0.25">
      <c r="B80" s="21"/>
      <c r="C80"/>
      <c r="D80" s="8"/>
      <c r="E80" s="9"/>
      <c r="F80" s="9"/>
      <c r="G80" s="10"/>
      <c r="H80" s="18"/>
    </row>
    <row r="81" spans="2:8" x14ac:dyDescent="0.25">
      <c r="B81" s="21"/>
      <c r="C81"/>
      <c r="D81" s="8"/>
      <c r="E81" s="9"/>
      <c r="F81" s="9"/>
      <c r="G81" s="10"/>
      <c r="H81" s="18"/>
    </row>
    <row r="82" spans="2:8" x14ac:dyDescent="0.25">
      <c r="B82" s="21"/>
      <c r="C82" s="15"/>
      <c r="D82" s="8"/>
      <c r="E82" s="9"/>
      <c r="F82" s="9"/>
      <c r="G82" s="10"/>
      <c r="H82" s="18"/>
    </row>
    <row r="83" spans="2:8" x14ac:dyDescent="0.25">
      <c r="B83" s="21"/>
      <c r="C83" s="247" t="s">
        <v>57</v>
      </c>
      <c r="D83" s="247"/>
      <c r="E83" s="247"/>
      <c r="F83" s="247"/>
      <c r="G83" s="247"/>
      <c r="H83" s="18"/>
    </row>
    <row r="84" spans="2:8" x14ac:dyDescent="0.25">
      <c r="B84" s="21"/>
      <c r="C84" s="248"/>
      <c r="D84" s="248"/>
      <c r="E84" s="248"/>
      <c r="F84" s="248"/>
      <c r="G84" s="10"/>
      <c r="H84" s="18"/>
    </row>
    <row r="85" spans="2:8" x14ac:dyDescent="0.25">
      <c r="B85" s="22"/>
      <c r="C85" s="36"/>
      <c r="D85" s="37"/>
      <c r="E85" s="38"/>
      <c r="F85" s="38"/>
      <c r="G85" s="35"/>
      <c r="H85" s="19"/>
    </row>
    <row r="86" spans="2:8" x14ac:dyDescent="0.25">
      <c r="C86"/>
      <c r="D86" s="8"/>
      <c r="E86" s="9"/>
      <c r="F86" s="9"/>
      <c r="G86" s="10"/>
    </row>
    <row r="87" spans="2:8" x14ac:dyDescent="0.25">
      <c r="C87"/>
      <c r="D87" s="8"/>
      <c r="E87" s="9"/>
      <c r="F87" s="9"/>
      <c r="G87" s="10"/>
    </row>
    <row r="88" spans="2:8" x14ac:dyDescent="0.25">
      <c r="B88" s="3"/>
      <c r="C88" s="258"/>
      <c r="D88" s="264" t="s">
        <v>0</v>
      </c>
      <c r="E88" s="264"/>
      <c r="F88" s="259"/>
      <c r="G88" s="259"/>
      <c r="H88" s="4"/>
    </row>
    <row r="89" spans="2:8" ht="15.95" customHeight="1" x14ac:dyDescent="0.25">
      <c r="B89" s="5"/>
      <c r="C89" s="258"/>
      <c r="D89" s="260" t="s">
        <v>59</v>
      </c>
      <c r="E89" s="260"/>
      <c r="F89" s="259"/>
      <c r="G89" s="259"/>
      <c r="H89" s="6"/>
    </row>
    <row r="90" spans="2:8" ht="15.95" customHeight="1" x14ac:dyDescent="0.25">
      <c r="B90" s="5"/>
      <c r="C90" s="258"/>
      <c r="D90" s="260"/>
      <c r="E90" s="260"/>
      <c r="F90" s="259"/>
      <c r="G90" s="259"/>
      <c r="H90" s="6"/>
    </row>
    <row r="91" spans="2:8" x14ac:dyDescent="0.25">
      <c r="B91" s="5"/>
      <c r="C91" s="258"/>
      <c r="D91" s="260"/>
      <c r="E91" s="260"/>
      <c r="F91" s="259"/>
      <c r="G91" s="259"/>
      <c r="H91" s="6"/>
    </row>
    <row r="92" spans="2:8" ht="15.95" customHeight="1" x14ac:dyDescent="0.25">
      <c r="B92" s="5"/>
      <c r="C92" s="63" t="s">
        <v>48</v>
      </c>
      <c r="D92" s="62" t="s">
        <v>46</v>
      </c>
      <c r="E92" s="63" t="str">
        <f>E7</f>
        <v>VERSIÓN: 6</v>
      </c>
      <c r="F92" s="62" t="s">
        <v>1</v>
      </c>
      <c r="G92" s="63" t="e">
        <f>G7</f>
        <v>#REF!</v>
      </c>
      <c r="H92" s="6"/>
    </row>
    <row r="93" spans="2:8" x14ac:dyDescent="0.25">
      <c r="B93" s="5"/>
      <c r="H93" s="6"/>
    </row>
    <row r="94" spans="2:8" ht="36.75" customHeight="1" x14ac:dyDescent="0.25">
      <c r="B94" s="5"/>
      <c r="C94" s="265" t="s">
        <v>52</v>
      </c>
      <c r="D94" s="266"/>
      <c r="E94" s="266"/>
      <c r="F94" s="266"/>
      <c r="G94" s="266"/>
      <c r="H94" s="6"/>
    </row>
    <row r="95" spans="2:8" x14ac:dyDescent="0.25">
      <c r="B95" s="5"/>
      <c r="C95" s="65" t="s">
        <v>4</v>
      </c>
      <c r="D95" s="267" t="str">
        <f>D10</f>
        <v>Acto Administrativo</v>
      </c>
      <c r="E95" s="267"/>
      <c r="F95" s="267"/>
      <c r="G95" s="267"/>
      <c r="H95" s="6"/>
    </row>
    <row r="96" spans="2:8" x14ac:dyDescent="0.25">
      <c r="B96" s="5"/>
      <c r="C96" s="65" t="s">
        <v>5</v>
      </c>
      <c r="D96" s="267" t="str">
        <f>D11</f>
        <v/>
      </c>
      <c r="E96" s="267"/>
      <c r="F96" s="267"/>
      <c r="G96" s="267"/>
      <c r="H96" s="6"/>
    </row>
    <row r="97" spans="2:8" x14ac:dyDescent="0.25">
      <c r="B97" s="5"/>
      <c r="C97" s="65" t="s">
        <v>2</v>
      </c>
      <c r="D97" s="267" t="str">
        <f>D12</f>
        <v/>
      </c>
      <c r="E97" s="267"/>
      <c r="F97" s="267"/>
      <c r="G97" s="267"/>
      <c r="H97" s="6"/>
    </row>
    <row r="98" spans="2:8" x14ac:dyDescent="0.25">
      <c r="B98" s="5"/>
      <c r="C98" s="65" t="s">
        <v>3</v>
      </c>
      <c r="D98" s="267" t="str">
        <f>D13</f>
        <v/>
      </c>
      <c r="E98" s="267"/>
      <c r="F98" s="267"/>
      <c r="G98" s="267"/>
      <c r="H98" s="6"/>
    </row>
    <row r="99" spans="2:8" x14ac:dyDescent="0.25">
      <c r="B99" s="5"/>
      <c r="C99" s="268" t="s">
        <v>22</v>
      </c>
      <c r="D99" s="268"/>
      <c r="E99" s="45" t="str">
        <f>E14</f>
        <v>N° Modificación</v>
      </c>
      <c r="F99" s="269" t="s">
        <v>23</v>
      </c>
      <c r="G99" s="269" t="e">
        <f>IF(E99="","",(ROUND(DAYS360(E99,E100,1)/30,0) &amp; " Meses"))</f>
        <v>#VALUE!</v>
      </c>
      <c r="H99" s="6"/>
    </row>
    <row r="100" spans="2:8" x14ac:dyDescent="0.25">
      <c r="B100" s="5"/>
      <c r="C100" s="268" t="s">
        <v>24</v>
      </c>
      <c r="D100" s="268"/>
      <c r="E100" s="45">
        <f>E15</f>
        <v>0</v>
      </c>
      <c r="F100" s="269"/>
      <c r="G100" s="269"/>
      <c r="H100" s="6"/>
    </row>
    <row r="101" spans="2:8" x14ac:dyDescent="0.25">
      <c r="B101" s="5"/>
      <c r="H101" s="6"/>
    </row>
    <row r="102" spans="2:8" x14ac:dyDescent="0.25">
      <c r="B102" s="5"/>
      <c r="C102" s="69" t="s">
        <v>6</v>
      </c>
      <c r="D102" s="270" t="s">
        <v>45</v>
      </c>
      <c r="E102" s="276"/>
      <c r="F102" s="276"/>
      <c r="G102" s="271"/>
      <c r="H102" s="6"/>
    </row>
    <row r="103" spans="2:8" x14ac:dyDescent="0.25">
      <c r="B103" s="5"/>
      <c r="C103" s="23"/>
      <c r="D103" s="254"/>
      <c r="E103" s="254"/>
      <c r="F103" s="254"/>
      <c r="G103" s="255"/>
      <c r="H103" s="6"/>
    </row>
    <row r="104" spans="2:8" x14ac:dyDescent="0.25">
      <c r="B104" s="5"/>
      <c r="C104" s="46"/>
      <c r="D104" s="277"/>
      <c r="E104" s="277"/>
      <c r="F104" s="277"/>
      <c r="G104" s="278"/>
      <c r="H104" s="6"/>
    </row>
    <row r="105" spans="2:8" x14ac:dyDescent="0.25">
      <c r="B105" s="5"/>
      <c r="C105" s="24"/>
      <c r="D105" s="256"/>
      <c r="E105" s="256"/>
      <c r="F105" s="256"/>
      <c r="G105" s="257"/>
      <c r="H105" s="6"/>
    </row>
    <row r="106" spans="2:8" x14ac:dyDescent="0.25">
      <c r="B106" s="5"/>
      <c r="C106" s="46"/>
      <c r="D106" s="277"/>
      <c r="E106" s="277"/>
      <c r="F106" s="277"/>
      <c r="G106" s="278"/>
      <c r="H106" s="6"/>
    </row>
    <row r="107" spans="2:8" x14ac:dyDescent="0.25">
      <c r="B107" s="5"/>
      <c r="C107" s="24"/>
      <c r="D107" s="256"/>
      <c r="E107" s="256"/>
      <c r="F107" s="256"/>
      <c r="G107" s="257"/>
      <c r="H107" s="6"/>
    </row>
    <row r="108" spans="2:8" x14ac:dyDescent="0.25">
      <c r="B108" s="5"/>
      <c r="C108" s="46"/>
      <c r="D108" s="277"/>
      <c r="E108" s="277"/>
      <c r="F108" s="277"/>
      <c r="G108" s="278"/>
      <c r="H108" s="6"/>
    </row>
    <row r="109" spans="2:8" x14ac:dyDescent="0.25">
      <c r="B109" s="5"/>
      <c r="C109" s="24"/>
      <c r="D109" s="256"/>
      <c r="E109" s="256"/>
      <c r="F109" s="256"/>
      <c r="G109" s="257"/>
      <c r="H109" s="6"/>
    </row>
    <row r="110" spans="2:8" x14ac:dyDescent="0.25">
      <c r="B110" s="5"/>
      <c r="C110" s="46"/>
      <c r="D110" s="277"/>
      <c r="E110" s="277"/>
      <c r="F110" s="277"/>
      <c r="G110" s="278"/>
      <c r="H110" s="6"/>
    </row>
    <row r="111" spans="2:8" x14ac:dyDescent="0.25">
      <c r="B111" s="5"/>
      <c r="C111" s="24"/>
      <c r="D111" s="256"/>
      <c r="E111" s="256"/>
      <c r="F111" s="256"/>
      <c r="G111" s="257"/>
      <c r="H111" s="6"/>
    </row>
    <row r="112" spans="2:8" x14ac:dyDescent="0.25">
      <c r="B112" s="5"/>
      <c r="C112" s="46"/>
      <c r="D112" s="277"/>
      <c r="E112" s="277"/>
      <c r="F112" s="277"/>
      <c r="G112" s="278"/>
      <c r="H112" s="6"/>
    </row>
    <row r="113" spans="2:8" x14ac:dyDescent="0.25">
      <c r="B113" s="5"/>
      <c r="C113" s="24"/>
      <c r="D113" s="256"/>
      <c r="E113" s="256"/>
      <c r="F113" s="256"/>
      <c r="G113" s="257"/>
      <c r="H113" s="6"/>
    </row>
    <row r="114" spans="2:8" x14ac:dyDescent="0.25">
      <c r="B114" s="5"/>
      <c r="C114" s="46"/>
      <c r="D114" s="277"/>
      <c r="E114" s="277"/>
      <c r="F114" s="277"/>
      <c r="G114" s="278"/>
      <c r="H114" s="6"/>
    </row>
    <row r="115" spans="2:8" x14ac:dyDescent="0.25">
      <c r="B115" s="5"/>
      <c r="C115" s="24"/>
      <c r="D115" s="256"/>
      <c r="E115" s="256"/>
      <c r="F115" s="256"/>
      <c r="G115" s="257"/>
      <c r="H115" s="6"/>
    </row>
    <row r="116" spans="2:8" x14ac:dyDescent="0.25">
      <c r="B116" s="5"/>
      <c r="C116" s="46"/>
      <c r="D116" s="277"/>
      <c r="E116" s="277"/>
      <c r="F116" s="277"/>
      <c r="G116" s="278"/>
      <c r="H116" s="6"/>
    </row>
    <row r="117" spans="2:8" x14ac:dyDescent="0.25">
      <c r="B117" s="5"/>
      <c r="C117" s="24"/>
      <c r="D117" s="256"/>
      <c r="E117" s="256"/>
      <c r="F117" s="256"/>
      <c r="G117" s="257"/>
      <c r="H117" s="6"/>
    </row>
    <row r="118" spans="2:8" x14ac:dyDescent="0.25">
      <c r="B118" s="5"/>
      <c r="C118" s="46"/>
      <c r="D118" s="277"/>
      <c r="E118" s="277"/>
      <c r="F118" s="277"/>
      <c r="G118" s="278"/>
      <c r="H118" s="6"/>
    </row>
    <row r="119" spans="2:8" x14ac:dyDescent="0.25">
      <c r="B119" s="5"/>
      <c r="C119" s="24"/>
      <c r="D119" s="256"/>
      <c r="E119" s="256"/>
      <c r="F119" s="256"/>
      <c r="G119" s="257"/>
      <c r="H119" s="6"/>
    </row>
    <row r="120" spans="2:8" x14ac:dyDescent="0.25">
      <c r="B120" s="5"/>
      <c r="C120" s="46"/>
      <c r="D120" s="277"/>
      <c r="E120" s="277"/>
      <c r="F120" s="277"/>
      <c r="G120" s="278"/>
      <c r="H120" s="6"/>
    </row>
    <row r="121" spans="2:8" x14ac:dyDescent="0.25">
      <c r="B121" s="5"/>
      <c r="C121" s="24"/>
      <c r="D121" s="256"/>
      <c r="E121" s="256"/>
      <c r="F121" s="256"/>
      <c r="G121" s="257"/>
      <c r="H121" s="6"/>
    </row>
    <row r="122" spans="2:8" x14ac:dyDescent="0.25">
      <c r="B122" s="5"/>
      <c r="C122" s="46"/>
      <c r="D122" s="277"/>
      <c r="E122" s="277"/>
      <c r="F122" s="277"/>
      <c r="G122" s="278"/>
      <c r="H122" s="6"/>
    </row>
    <row r="123" spans="2:8" x14ac:dyDescent="0.25">
      <c r="B123" s="5"/>
      <c r="C123" s="24"/>
      <c r="D123" s="256"/>
      <c r="E123" s="256"/>
      <c r="F123" s="256"/>
      <c r="G123" s="257"/>
      <c r="H123" s="6"/>
    </row>
    <row r="124" spans="2:8" x14ac:dyDescent="0.25">
      <c r="B124" s="5"/>
      <c r="C124" s="46"/>
      <c r="D124" s="277"/>
      <c r="E124" s="277"/>
      <c r="F124" s="277"/>
      <c r="G124" s="278"/>
      <c r="H124" s="6"/>
    </row>
    <row r="125" spans="2:8" x14ac:dyDescent="0.25">
      <c r="B125" s="5"/>
      <c r="C125" s="24"/>
      <c r="D125" s="256"/>
      <c r="E125" s="256"/>
      <c r="F125" s="256"/>
      <c r="G125" s="257"/>
      <c r="H125" s="6"/>
    </row>
    <row r="126" spans="2:8" x14ac:dyDescent="0.25">
      <c r="B126" s="5"/>
      <c r="C126" s="46"/>
      <c r="D126" s="277"/>
      <c r="E126" s="277"/>
      <c r="F126" s="277"/>
      <c r="G126" s="278"/>
      <c r="H126" s="6"/>
    </row>
    <row r="127" spans="2:8" x14ac:dyDescent="0.25">
      <c r="B127" s="5"/>
      <c r="C127" s="24"/>
      <c r="D127" s="256"/>
      <c r="E127" s="256"/>
      <c r="F127" s="256"/>
      <c r="G127" s="257"/>
      <c r="H127" s="6"/>
    </row>
    <row r="128" spans="2:8" x14ac:dyDescent="0.25">
      <c r="B128" s="5"/>
      <c r="C128" s="46"/>
      <c r="D128" s="277"/>
      <c r="E128" s="277"/>
      <c r="F128" s="277"/>
      <c r="G128" s="278"/>
      <c r="H128" s="6"/>
    </row>
    <row r="129" spans="2:9" x14ac:dyDescent="0.25">
      <c r="B129" s="5"/>
      <c r="C129" s="24"/>
      <c r="D129" s="256"/>
      <c r="E129" s="256"/>
      <c r="F129" s="256"/>
      <c r="G129" s="257"/>
      <c r="H129" s="6"/>
    </row>
    <row r="130" spans="2:9" x14ac:dyDescent="0.25">
      <c r="B130" s="5"/>
      <c r="C130" s="46"/>
      <c r="D130" s="277"/>
      <c r="E130" s="277"/>
      <c r="F130" s="277"/>
      <c r="G130" s="278"/>
      <c r="H130" s="6"/>
    </row>
    <row r="131" spans="2:9" x14ac:dyDescent="0.25">
      <c r="B131" s="5"/>
      <c r="C131" s="24"/>
      <c r="D131" s="256"/>
      <c r="E131" s="256"/>
      <c r="F131" s="256"/>
      <c r="G131" s="257"/>
      <c r="H131" s="6"/>
    </row>
    <row r="132" spans="2:9" x14ac:dyDescent="0.25">
      <c r="B132" s="5"/>
      <c r="C132" s="46"/>
      <c r="D132" s="277"/>
      <c r="E132" s="277"/>
      <c r="F132" s="277"/>
      <c r="G132" s="278"/>
      <c r="H132" s="6"/>
    </row>
    <row r="133" spans="2:9" x14ac:dyDescent="0.25">
      <c r="B133" s="5"/>
      <c r="C133" s="24"/>
      <c r="D133" s="256"/>
      <c r="E133" s="256"/>
      <c r="F133" s="256"/>
      <c r="G133" s="257"/>
      <c r="H133" s="6"/>
    </row>
    <row r="134" spans="2:9" x14ac:dyDescent="0.25">
      <c r="B134" s="5"/>
      <c r="C134" s="48"/>
      <c r="D134" s="279"/>
      <c r="E134" s="279"/>
      <c r="F134" s="279"/>
      <c r="G134" s="280"/>
      <c r="H134" s="6"/>
    </row>
    <row r="135" spans="2:9" x14ac:dyDescent="0.25">
      <c r="B135" s="5"/>
      <c r="H135" s="6"/>
    </row>
    <row r="136" spans="2:9" x14ac:dyDescent="0.25">
      <c r="B136" s="5"/>
      <c r="H136" s="6"/>
    </row>
    <row r="137" spans="2:9" x14ac:dyDescent="0.25">
      <c r="B137" s="5"/>
      <c r="C137"/>
      <c r="D137" s="8"/>
      <c r="E137" s="9"/>
      <c r="F137" s="9"/>
      <c r="G137" s="10"/>
      <c r="H137" s="6"/>
      <c r="I137"/>
    </row>
    <row r="138" spans="2:9" x14ac:dyDescent="0.25">
      <c r="B138" s="5"/>
      <c r="C138"/>
      <c r="D138" s="8"/>
      <c r="E138" s="9"/>
      <c r="F138" s="9"/>
      <c r="G138" s="10"/>
      <c r="H138" s="6"/>
      <c r="I138"/>
    </row>
    <row r="139" spans="2:9" x14ac:dyDescent="0.25">
      <c r="B139" s="5"/>
      <c r="C139"/>
      <c r="D139" s="8"/>
      <c r="E139" s="9"/>
      <c r="F139" s="9"/>
      <c r="G139" s="10"/>
      <c r="H139" s="6"/>
      <c r="I139"/>
    </row>
    <row r="140" spans="2:9" x14ac:dyDescent="0.25">
      <c r="B140" s="5"/>
      <c r="C140"/>
      <c r="D140" s="8"/>
      <c r="E140" s="9"/>
      <c r="F140" s="9"/>
      <c r="G140" s="10"/>
      <c r="H140" s="6"/>
      <c r="I140"/>
    </row>
    <row r="141" spans="2:9" x14ac:dyDescent="0.25">
      <c r="B141" s="5"/>
      <c r="C141" s="247" t="s">
        <v>58</v>
      </c>
      <c r="D141" s="247"/>
      <c r="E141" s="247"/>
      <c r="F141" s="247"/>
      <c r="G141" s="247"/>
      <c r="H141" s="6"/>
      <c r="I141"/>
    </row>
    <row r="142" spans="2:9" x14ac:dyDescent="0.25">
      <c r="B142" s="11"/>
      <c r="C142" s="263"/>
      <c r="D142" s="263"/>
      <c r="E142" s="263"/>
      <c r="F142" s="263"/>
      <c r="G142" s="16"/>
      <c r="H142" s="12"/>
      <c r="I142"/>
    </row>
    <row r="147" spans="3:6" x14ac:dyDescent="0.25">
      <c r="D147" s="248"/>
      <c r="E147" s="248"/>
      <c r="F147" s="248"/>
    </row>
    <row r="148" spans="3:6" x14ac:dyDescent="0.25">
      <c r="D148" s="248"/>
      <c r="E148" s="248"/>
      <c r="F148" s="248"/>
    </row>
    <row r="151" spans="3:6" hidden="1" x14ac:dyDescent="0.25"/>
    <row r="152" spans="3:6" hidden="1" x14ac:dyDescent="0.25">
      <c r="C152" s="13" t="s">
        <v>34</v>
      </c>
    </row>
    <row r="153" spans="3:6" hidden="1" x14ac:dyDescent="0.25">
      <c r="C153" s="13" t="s">
        <v>35</v>
      </c>
    </row>
    <row r="154" spans="3:6" hidden="1" x14ac:dyDescent="0.25"/>
    <row r="155" spans="3:6" hidden="1" x14ac:dyDescent="0.25">
      <c r="C155" s="2">
        <v>1001</v>
      </c>
    </row>
    <row r="156" spans="3:6" hidden="1" x14ac:dyDescent="0.25">
      <c r="C156" s="2" t="s">
        <v>8</v>
      </c>
    </row>
    <row r="157" spans="3:6" hidden="1" x14ac:dyDescent="0.25">
      <c r="C157" s="2" t="s">
        <v>9</v>
      </c>
    </row>
    <row r="158" spans="3:6" hidden="1" x14ac:dyDescent="0.25">
      <c r="C158" s="2" t="s">
        <v>10</v>
      </c>
    </row>
    <row r="159" spans="3:6" hidden="1" x14ac:dyDescent="0.25">
      <c r="C159" s="2" t="s">
        <v>11</v>
      </c>
    </row>
    <row r="160" spans="3:6" hidden="1" x14ac:dyDescent="0.25">
      <c r="C160" s="2">
        <v>1003</v>
      </c>
    </row>
    <row r="161" spans="3:3" hidden="1" x14ac:dyDescent="0.25">
      <c r="C161" s="2">
        <v>1004</v>
      </c>
    </row>
    <row r="162" spans="3:3" hidden="1" x14ac:dyDescent="0.25">
      <c r="C162" s="2">
        <v>1005</v>
      </c>
    </row>
    <row r="163" spans="3:3" hidden="1" x14ac:dyDescent="0.25">
      <c r="C163" s="2">
        <v>1006</v>
      </c>
    </row>
    <row r="164" spans="3:3" hidden="1" x14ac:dyDescent="0.25">
      <c r="C164" s="2" t="s">
        <v>12</v>
      </c>
    </row>
    <row r="165" spans="3:3" hidden="1" x14ac:dyDescent="0.25">
      <c r="C165" s="2" t="s">
        <v>13</v>
      </c>
    </row>
    <row r="166" spans="3:3" hidden="1" x14ac:dyDescent="0.25">
      <c r="C166" s="2" t="s">
        <v>14</v>
      </c>
    </row>
    <row r="167" spans="3:3" hidden="1" x14ac:dyDescent="0.25">
      <c r="C167" s="2" t="s">
        <v>15</v>
      </c>
    </row>
    <row r="168" spans="3:3" hidden="1" x14ac:dyDescent="0.25">
      <c r="C168" s="2">
        <v>1009</v>
      </c>
    </row>
    <row r="169" spans="3:3" hidden="1" x14ac:dyDescent="0.25">
      <c r="C169" s="2">
        <v>1010</v>
      </c>
    </row>
    <row r="170" spans="3:3" hidden="1" x14ac:dyDescent="0.25">
      <c r="C170" s="2">
        <v>1011</v>
      </c>
    </row>
    <row r="171" spans="3:3" hidden="1" x14ac:dyDescent="0.25">
      <c r="C171" s="2">
        <v>1012</v>
      </c>
    </row>
    <row r="172" spans="3:3" hidden="1" x14ac:dyDescent="0.25">
      <c r="C172" s="2">
        <v>1013</v>
      </c>
    </row>
    <row r="173" spans="3:3" hidden="1" x14ac:dyDescent="0.25">
      <c r="C173" s="2">
        <v>1014</v>
      </c>
    </row>
    <row r="174" spans="3:3" hidden="1" x14ac:dyDescent="0.25">
      <c r="C174" s="2">
        <v>1015</v>
      </c>
    </row>
    <row r="175" spans="3:3" hidden="1" x14ac:dyDescent="0.25">
      <c r="C175" s="2" t="s">
        <v>16</v>
      </c>
    </row>
    <row r="176" spans="3:3" hidden="1" x14ac:dyDescent="0.25">
      <c r="C176" s="2" t="s">
        <v>17</v>
      </c>
    </row>
    <row r="177" spans="3:3" hidden="1" x14ac:dyDescent="0.25">
      <c r="C177" s="2">
        <v>2002</v>
      </c>
    </row>
    <row r="178" spans="3:3" hidden="1" x14ac:dyDescent="0.25">
      <c r="C178" s="2">
        <v>2003</v>
      </c>
    </row>
    <row r="179" spans="3:3" hidden="1" x14ac:dyDescent="0.25">
      <c r="C179" s="2">
        <v>2004</v>
      </c>
    </row>
    <row r="180" spans="3:3" hidden="1" x14ac:dyDescent="0.25">
      <c r="C180" s="2">
        <v>2005</v>
      </c>
    </row>
    <row r="181" spans="3:3" hidden="1" x14ac:dyDescent="0.25">
      <c r="C181" s="2">
        <v>2006</v>
      </c>
    </row>
    <row r="182" spans="3:3" hidden="1" x14ac:dyDescent="0.25">
      <c r="C182" s="2">
        <v>2007</v>
      </c>
    </row>
    <row r="183" spans="3:3" hidden="1" x14ac:dyDescent="0.25">
      <c r="C183" s="2">
        <v>2008</v>
      </c>
    </row>
    <row r="184" spans="3:3" hidden="1" x14ac:dyDescent="0.25">
      <c r="C184" s="2">
        <v>2009</v>
      </c>
    </row>
    <row r="185" spans="3:3" hidden="1" x14ac:dyDescent="0.25">
      <c r="C185" s="2">
        <v>2010</v>
      </c>
    </row>
    <row r="186" spans="3:3" hidden="1" x14ac:dyDescent="0.25">
      <c r="C186" s="2">
        <v>2011</v>
      </c>
    </row>
    <row r="187" spans="3:3" hidden="1" x14ac:dyDescent="0.25">
      <c r="C187" s="2">
        <v>2012</v>
      </c>
    </row>
    <row r="188" spans="3:3" hidden="1" x14ac:dyDescent="0.25">
      <c r="C188" s="2">
        <v>2013</v>
      </c>
    </row>
    <row r="189" spans="3:3" hidden="1" x14ac:dyDescent="0.25">
      <c r="C189" s="2">
        <v>2014</v>
      </c>
    </row>
    <row r="190" spans="3:3" hidden="1" x14ac:dyDescent="0.25">
      <c r="C190" s="2">
        <v>2015</v>
      </c>
    </row>
    <row r="191" spans="3:3" hidden="1" x14ac:dyDescent="0.25">
      <c r="C191" s="2">
        <v>2016</v>
      </c>
    </row>
    <row r="192" spans="3:3" hidden="1" x14ac:dyDescent="0.25">
      <c r="C192" s="2">
        <v>2017</v>
      </c>
    </row>
    <row r="193" spans="3:3" hidden="1" x14ac:dyDescent="0.25">
      <c r="C193" s="2">
        <v>2018</v>
      </c>
    </row>
    <row r="194" spans="3:3" hidden="1" x14ac:dyDescent="0.25">
      <c r="C194" s="2" t="s">
        <v>18</v>
      </c>
    </row>
    <row r="195" spans="3:3" hidden="1" x14ac:dyDescent="0.25">
      <c r="C195" s="2" t="s">
        <v>19</v>
      </c>
    </row>
    <row r="196" spans="3:3" hidden="1" x14ac:dyDescent="0.25">
      <c r="C196" s="2" t="s">
        <v>20</v>
      </c>
    </row>
    <row r="197" spans="3:3" hidden="1" x14ac:dyDescent="0.25">
      <c r="C197" s="2" t="s">
        <v>21</v>
      </c>
    </row>
    <row r="198" spans="3:3" hidden="1" x14ac:dyDescent="0.25">
      <c r="C198" s="2">
        <v>2021</v>
      </c>
    </row>
    <row r="199" spans="3:3" hidden="1" x14ac:dyDescent="0.25">
      <c r="C199" s="2">
        <v>2022</v>
      </c>
    </row>
    <row r="200" spans="3:3" hidden="1" x14ac:dyDescent="0.25">
      <c r="C200" s="2">
        <v>2024</v>
      </c>
    </row>
    <row r="201" spans="3:3" hidden="1" x14ac:dyDescent="0.25">
      <c r="C201" s="2">
        <v>2026</v>
      </c>
    </row>
    <row r="202" spans="3:3" hidden="1" x14ac:dyDescent="0.25">
      <c r="C202" s="2">
        <v>2027</v>
      </c>
    </row>
    <row r="203" spans="3:3" hidden="1" x14ac:dyDescent="0.25">
      <c r="C203" s="2">
        <v>2028</v>
      </c>
    </row>
    <row r="204" spans="3:3" hidden="1" x14ac:dyDescent="0.25">
      <c r="C204" s="2">
        <v>2029</v>
      </c>
    </row>
    <row r="205" spans="3:3" hidden="1" x14ac:dyDescent="0.25">
      <c r="C205" s="2">
        <v>2030</v>
      </c>
    </row>
    <row r="206" spans="3:3" hidden="1" x14ac:dyDescent="0.25">
      <c r="C206" s="2">
        <v>2031</v>
      </c>
    </row>
    <row r="207" spans="3:3" hidden="1" x14ac:dyDescent="0.25">
      <c r="C207" s="2">
        <v>2032</v>
      </c>
    </row>
    <row r="208" spans="3:3" hidden="1" x14ac:dyDescent="0.25">
      <c r="C208" s="2">
        <v>2033</v>
      </c>
    </row>
    <row r="209" spans="3:3" hidden="1" x14ac:dyDescent="0.25">
      <c r="C209" s="2">
        <v>2034</v>
      </c>
    </row>
    <row r="210" spans="3:3" hidden="1" x14ac:dyDescent="0.25">
      <c r="C210" s="2">
        <v>2035</v>
      </c>
    </row>
  </sheetData>
  <sheetProtection selectLockedCells="1" selectUnlockedCells="1"/>
  <mergeCells count="73">
    <mergeCell ref="D148:F148"/>
    <mergeCell ref="D132:G132"/>
    <mergeCell ref="D133:G133"/>
    <mergeCell ref="D134:G134"/>
    <mergeCell ref="C141:G141"/>
    <mergeCell ref="C142:F142"/>
    <mergeCell ref="D147:F147"/>
    <mergeCell ref="D127:G127"/>
    <mergeCell ref="D128:G128"/>
    <mergeCell ref="D129:G129"/>
    <mergeCell ref="D130:G130"/>
    <mergeCell ref="D131:G131"/>
    <mergeCell ref="D122:G122"/>
    <mergeCell ref="D123:G123"/>
    <mergeCell ref="D124:G124"/>
    <mergeCell ref="D125:G125"/>
    <mergeCell ref="D126:G126"/>
    <mergeCell ref="D117:G117"/>
    <mergeCell ref="D118:G118"/>
    <mergeCell ref="D119:G119"/>
    <mergeCell ref="D120:G120"/>
    <mergeCell ref="D121:G121"/>
    <mergeCell ref="D112:G112"/>
    <mergeCell ref="D113:G113"/>
    <mergeCell ref="D114:G114"/>
    <mergeCell ref="D115:G115"/>
    <mergeCell ref="D116:G116"/>
    <mergeCell ref="D107:G107"/>
    <mergeCell ref="D108:G108"/>
    <mergeCell ref="D109:G109"/>
    <mergeCell ref="D110:G110"/>
    <mergeCell ref="D111:G111"/>
    <mergeCell ref="D102:G102"/>
    <mergeCell ref="D103:G103"/>
    <mergeCell ref="D104:G104"/>
    <mergeCell ref="D105:G105"/>
    <mergeCell ref="D106:G106"/>
    <mergeCell ref="D95:G95"/>
    <mergeCell ref="D96:G96"/>
    <mergeCell ref="D97:G97"/>
    <mergeCell ref="D98:G98"/>
    <mergeCell ref="C99:D99"/>
    <mergeCell ref="F99:F100"/>
    <mergeCell ref="G99:G100"/>
    <mergeCell ref="C100:D100"/>
    <mergeCell ref="C88:C91"/>
    <mergeCell ref="D88:E88"/>
    <mergeCell ref="F88:G91"/>
    <mergeCell ref="D89:E91"/>
    <mergeCell ref="C94:G94"/>
    <mergeCell ref="D75:E75"/>
    <mergeCell ref="D76:E76"/>
    <mergeCell ref="C77:G77"/>
    <mergeCell ref="C83:G83"/>
    <mergeCell ref="C84:F84"/>
    <mergeCell ref="C17:D17"/>
    <mergeCell ref="C30:D30"/>
    <mergeCell ref="D72:E72"/>
    <mergeCell ref="D73:E73"/>
    <mergeCell ref="D74:E74"/>
    <mergeCell ref="D10:G10"/>
    <mergeCell ref="D11:G11"/>
    <mergeCell ref="D12:G12"/>
    <mergeCell ref="D13:G13"/>
    <mergeCell ref="C14:D14"/>
    <mergeCell ref="F14:F15"/>
    <mergeCell ref="G14:G15"/>
    <mergeCell ref="C15:D15"/>
    <mergeCell ref="C3:C6"/>
    <mergeCell ref="D3:E3"/>
    <mergeCell ref="F3:G6"/>
    <mergeCell ref="D4:E6"/>
    <mergeCell ref="C9:G9"/>
  </mergeCells>
  <dataValidations disablePrompts="1" count="4">
    <dataValidation type="list" operator="equal" allowBlank="1" sqref="C103:C134">
      <formula1>$C$155:$C$210</formula1>
    </dataValidation>
    <dataValidation operator="equal" allowBlank="1" sqref="C68:C70"/>
    <dataValidation type="list" operator="equal" allowBlank="1" sqref="C32:C67">
      <formula1>"2001.1,2001.2,2002,2003,2004,2005,2006,2007,2008,2009,2010,2011,2012,2013,2014,2015,2016,2017,2018,2019.1,2019.2,2020.1,2020.2,2021,2022,2023,2024,2025,2026,2027,2028,2029,2030,2031,2032,2033,2034,2035"</formula1>
      <formula2>0</formula2>
    </dataValidation>
    <dataValidation type="list" operator="equal" allowBlank="1" sqref="C19:C28">
      <formula1>"1001,1001.1,1001.2,1002.1,1002.2,1003,1004,1005,1006,1007.1,1007.2,1008.1,1008.2,1009,1010,1011,1012,1013,1014,1015"</formula1>
      <formula2>0</formula2>
    </dataValidation>
  </dataValidations>
  <pageMargins left="0.24444444444444444" right="0.13194444444444445" top="1.0249999999999999" bottom="1.0249999999999999" header="0.78749999999999998" footer="0.78749999999999998"/>
  <pageSetup scale="68" firstPageNumber="0" orientation="portrait" horizontalDpi="300" verticalDpi="300" r:id="rId1"/>
  <headerFooter alignWithMargins="0">
    <oddHeader>&amp;C&amp;"Arial,Normal"&amp;10&amp;A</oddHeader>
    <oddFooter>&amp;C&amp;"Arial,Normal"&amp;10Página &amp;P</oddFooter>
  </headerFooter>
  <rowBreaks count="1" manualBreakCount="1">
    <brk id="86" max="7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2:IV210"/>
  <sheetViews>
    <sheetView topLeftCell="A106" zoomScaleNormal="100" zoomScaleSheetLayoutView="100" workbookViewId="0">
      <selection activeCell="J132" sqref="J132"/>
    </sheetView>
  </sheetViews>
  <sheetFormatPr baseColWidth="10" defaultColWidth="15.28515625" defaultRowHeight="15.75" x14ac:dyDescent="0.25"/>
  <cols>
    <col min="1" max="1" width="2.42578125" customWidth="1"/>
    <col min="2" max="2" width="3.5703125" style="1" customWidth="1"/>
    <col min="3" max="3" width="13.5703125" style="2" customWidth="1"/>
    <col min="4" max="4" width="65.5703125" style="1" customWidth="1"/>
    <col min="5" max="5" width="16.5703125" style="1" bestFit="1" customWidth="1"/>
    <col min="6" max="6" width="15.28515625" style="1"/>
    <col min="7" max="7" width="15.85546875" style="1" customWidth="1"/>
    <col min="8" max="8" width="5.140625" style="1" customWidth="1"/>
    <col min="9" max="9" width="3.7109375" style="1" customWidth="1"/>
    <col min="10" max="10" width="15.28515625" style="1"/>
    <col min="11" max="12" width="0" style="1" hidden="1" customWidth="1"/>
    <col min="13" max="16384" width="15.28515625" style="1"/>
  </cols>
  <sheetData>
    <row r="2" spans="2:256" x14ac:dyDescent="0.25">
      <c r="B2" s="33"/>
      <c r="C2" s="32"/>
      <c r="D2" s="31"/>
      <c r="E2" s="31"/>
      <c r="F2" s="31"/>
      <c r="G2" s="31"/>
      <c r="H2" s="39"/>
    </row>
    <row r="3" spans="2:256" x14ac:dyDescent="0.25">
      <c r="B3" s="34"/>
      <c r="C3" s="258"/>
      <c r="D3" s="264" t="s">
        <v>0</v>
      </c>
      <c r="E3" s="264"/>
      <c r="F3" s="259"/>
      <c r="G3" s="259"/>
      <c r="H3" s="40"/>
    </row>
    <row r="4" spans="2:256" ht="15.95" customHeight="1" x14ac:dyDescent="0.25">
      <c r="B4" s="21"/>
      <c r="C4" s="258"/>
      <c r="D4" s="260" t="s">
        <v>59</v>
      </c>
      <c r="E4" s="260"/>
      <c r="F4" s="259"/>
      <c r="G4" s="259"/>
      <c r="H4" s="40"/>
    </row>
    <row r="5" spans="2:256" ht="15.95" customHeight="1" x14ac:dyDescent="0.25">
      <c r="B5" s="21"/>
      <c r="C5" s="258"/>
      <c r="D5" s="260"/>
      <c r="E5" s="260"/>
      <c r="F5" s="259"/>
      <c r="G5" s="259"/>
      <c r="H5" s="40"/>
    </row>
    <row r="6" spans="2:256" x14ac:dyDescent="0.25">
      <c r="B6" s="21"/>
      <c r="C6" s="258"/>
      <c r="D6" s="260"/>
      <c r="E6" s="260"/>
      <c r="F6" s="259"/>
      <c r="G6" s="259"/>
      <c r="H6" s="40"/>
    </row>
    <row r="7" spans="2:256" ht="15.95" customHeight="1" x14ac:dyDescent="0.25">
      <c r="B7" s="21"/>
      <c r="C7" s="63" t="s">
        <v>48</v>
      </c>
      <c r="D7" s="62" t="s">
        <v>46</v>
      </c>
      <c r="E7" s="63" t="str">
        <f>'2da_Modificacion Presupuestal1'!E7</f>
        <v>VERSIÓN: 6</v>
      </c>
      <c r="F7" s="62" t="s">
        <v>1</v>
      </c>
      <c r="G7" s="63" t="e">
        <f>'2da_Modificacion Presupuestal1'!G7</f>
        <v>#REF!</v>
      </c>
      <c r="H7" s="18"/>
    </row>
    <row r="8" spans="2:256" x14ac:dyDescent="0.25">
      <c r="B8" s="20"/>
      <c r="C8" s="7"/>
      <c r="D8"/>
      <c r="E8"/>
      <c r="F8"/>
      <c r="G8"/>
      <c r="H8" s="17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</row>
    <row r="9" spans="2:256" ht="35.25" customHeight="1" x14ac:dyDescent="0.25">
      <c r="B9" s="20"/>
      <c r="C9" s="265" t="s">
        <v>53</v>
      </c>
      <c r="D9" s="266"/>
      <c r="E9" s="266"/>
      <c r="F9" s="266"/>
      <c r="G9" s="266"/>
      <c r="H9" s="17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</row>
    <row r="10" spans="2:256" x14ac:dyDescent="0.25">
      <c r="B10" s="20"/>
      <c r="C10" s="65" t="s">
        <v>4</v>
      </c>
      <c r="D10" s="267" t="str">
        <f>IF(PRESUPUESTO1!E8="","",PRESUPUESTO1!E8)</f>
        <v>Acto Administrativo</v>
      </c>
      <c r="E10" s="267"/>
      <c r="F10" s="267"/>
      <c r="G10" s="267"/>
      <c r="H10" s="17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</row>
    <row r="11" spans="2:256" x14ac:dyDescent="0.25">
      <c r="B11" s="20"/>
      <c r="C11" s="65" t="s">
        <v>5</v>
      </c>
      <c r="D11" s="267" t="str">
        <f>IF(PRESUPUESTO1!E9="","",PRESUPUESTO1!E9)</f>
        <v/>
      </c>
      <c r="E11" s="267"/>
      <c r="F11" s="267"/>
      <c r="G11" s="267"/>
      <c r="H11" s="17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</row>
    <row r="12" spans="2:256" x14ac:dyDescent="0.25">
      <c r="B12" s="21"/>
      <c r="C12" s="65" t="s">
        <v>2</v>
      </c>
      <c r="D12" s="267" t="str">
        <f>IF(PRESUPUESTO1!E10="","",PRESUPUESTO1!E10)</f>
        <v/>
      </c>
      <c r="E12" s="267"/>
      <c r="F12" s="267"/>
      <c r="G12" s="267"/>
      <c r="H12" s="18"/>
    </row>
    <row r="13" spans="2:256" x14ac:dyDescent="0.25">
      <c r="B13" s="21"/>
      <c r="C13" s="65" t="s">
        <v>3</v>
      </c>
      <c r="D13" s="267" t="str">
        <f>IF(PRESUPUESTO1!E11="","",PRESUPUESTO1!E11)</f>
        <v/>
      </c>
      <c r="E13" s="267"/>
      <c r="F13" s="267"/>
      <c r="G13" s="267"/>
      <c r="H13" s="18"/>
    </row>
    <row r="14" spans="2:256" x14ac:dyDescent="0.25">
      <c r="B14" s="21"/>
      <c r="C14" s="268" t="s">
        <v>22</v>
      </c>
      <c r="D14" s="268"/>
      <c r="E14" s="45" t="str">
        <f>IF(PRESUPUESTO1!F12="","",PRESUPUESTO1!F12)</f>
        <v>N° Modificación</v>
      </c>
      <c r="F14" s="269" t="s">
        <v>23</v>
      </c>
      <c r="G14" s="269" t="e">
        <f>IF(E14="","",(ROUND(DAYS360(E14,E15,1)/30,0) &amp; " Meses"))</f>
        <v>#VALUE!</v>
      </c>
      <c r="H14" s="18"/>
    </row>
    <row r="15" spans="2:256" x14ac:dyDescent="0.25">
      <c r="B15" s="21"/>
      <c r="C15" s="268" t="s">
        <v>24</v>
      </c>
      <c r="D15" s="268"/>
      <c r="E15" s="45">
        <f>IF(PRESUPUESTO1!F13="","",PRESUPUESTO1!F13)</f>
        <v>0</v>
      </c>
      <c r="F15" s="269"/>
      <c r="G15" s="269"/>
      <c r="H15" s="18"/>
    </row>
    <row r="16" spans="2:256" x14ac:dyDescent="0.25">
      <c r="B16" s="21"/>
      <c r="E16"/>
      <c r="F16"/>
      <c r="G16"/>
      <c r="H16" s="18"/>
      <c r="I16" s="14"/>
      <c r="J16" s="14"/>
      <c r="K16" s="14"/>
    </row>
    <row r="17" spans="2:11" x14ac:dyDescent="0.25">
      <c r="B17" s="21"/>
      <c r="C17" s="270" t="s">
        <v>25</v>
      </c>
      <c r="D17" s="271"/>
      <c r="E17" s="68" t="s">
        <v>36</v>
      </c>
      <c r="F17" s="68" t="s">
        <v>37</v>
      </c>
      <c r="G17" s="68" t="s">
        <v>38</v>
      </c>
      <c r="H17" s="18"/>
      <c r="I17"/>
      <c r="J17"/>
      <c r="K17"/>
    </row>
    <row r="18" spans="2:11" x14ac:dyDescent="0.25">
      <c r="B18" s="21"/>
      <c r="C18" s="69" t="s">
        <v>6</v>
      </c>
      <c r="D18" s="68" t="s">
        <v>7</v>
      </c>
      <c r="E18" s="70" t="e">
        <f>ROUND(SUM(E19:E28),0)</f>
        <v>#N/A</v>
      </c>
      <c r="F18" s="70">
        <f>ROUND(SUM(F19:F28),0)</f>
        <v>0</v>
      </c>
      <c r="G18" s="71" t="e">
        <f>ROUND(SUM(G19:G28),0)</f>
        <v>#N/A</v>
      </c>
      <c r="H18" s="17"/>
      <c r="I18"/>
      <c r="J18"/>
      <c r="K18"/>
    </row>
    <row r="19" spans="2:11" x14ac:dyDescent="0.25">
      <c r="B19" s="21"/>
      <c r="C19" s="23"/>
      <c r="D19" s="41" t="e">
        <f>IF(PRESUPUESTO1!D20="","",PRESUPUESTO1!D20)</f>
        <v>#N/A</v>
      </c>
      <c r="E19" s="52" t="e">
        <f>'2da_Modificacion Presupuestal1'!G19</f>
        <v>#N/A</v>
      </c>
      <c r="F19" s="52">
        <v>0</v>
      </c>
      <c r="G19" s="52" t="e">
        <f>IF(E19="",0,K19)</f>
        <v>#N/A</v>
      </c>
      <c r="H19" s="17"/>
      <c r="I19"/>
      <c r="K19" s="27" t="e">
        <f>(E19+F19)</f>
        <v>#N/A</v>
      </c>
    </row>
    <row r="20" spans="2:11" x14ac:dyDescent="0.25">
      <c r="B20" s="21"/>
      <c r="C20" s="46">
        <f>IF(PRESUPUESTO1!C21="","",PRESUPUESTO1!C21)</f>
        <v>1002</v>
      </c>
      <c r="D20" s="47" t="str">
        <f>IF(PRESUPUESTO1!E21="","",PRESUPUESTO1!E21)</f>
        <v/>
      </c>
      <c r="E20" s="53" t="e">
        <f>'2da_Modificacion Presupuestal1'!G20</f>
        <v>#N/A</v>
      </c>
      <c r="F20" s="53">
        <v>0</v>
      </c>
      <c r="G20" s="53" t="e">
        <f t="shared" ref="G20:G28" si="0">IF(E20="",0,K20)</f>
        <v>#N/A</v>
      </c>
      <c r="H20" s="17"/>
      <c r="K20" s="27" t="e">
        <f t="shared" ref="K20:K28" si="1">(E20+F20)</f>
        <v>#N/A</v>
      </c>
    </row>
    <row r="21" spans="2:11" x14ac:dyDescent="0.25">
      <c r="B21" s="21"/>
      <c r="C21" s="24">
        <f>IF(PRESUPUESTO1!C22="","",PRESUPUESTO1!C22)</f>
        <v>1003</v>
      </c>
      <c r="D21" s="42" t="str">
        <f>IF(PRESUPUESTO1!E22="","",PRESUPUESTO1!E22)</f>
        <v/>
      </c>
      <c r="E21" s="54" t="e">
        <f>'2da_Modificacion Presupuestal1'!G21</f>
        <v>#N/A</v>
      </c>
      <c r="F21" s="54">
        <v>0</v>
      </c>
      <c r="G21" s="54" t="e">
        <f t="shared" si="0"/>
        <v>#N/A</v>
      </c>
      <c r="H21" s="17"/>
      <c r="K21" s="27" t="e">
        <f t="shared" si="1"/>
        <v>#N/A</v>
      </c>
    </row>
    <row r="22" spans="2:11" x14ac:dyDescent="0.25">
      <c r="B22" s="21"/>
      <c r="C22" s="46" t="str">
        <f>IF(PRESUPUESTO1!C23="","",PRESUPUESTO1!C23)</f>
        <v/>
      </c>
      <c r="D22" s="47" t="str">
        <f>IF(PRESUPUESTO1!E23="","",PRESUPUESTO1!E23)</f>
        <v/>
      </c>
      <c r="E22" s="53">
        <f>'2da_Modificacion Presupuestal1'!G22</f>
        <v>0</v>
      </c>
      <c r="F22" s="53">
        <v>0</v>
      </c>
      <c r="G22" s="53">
        <f t="shared" si="0"/>
        <v>0</v>
      </c>
      <c r="H22" s="17"/>
      <c r="K22" s="27">
        <f t="shared" si="1"/>
        <v>0</v>
      </c>
    </row>
    <row r="23" spans="2:11" x14ac:dyDescent="0.25">
      <c r="B23" s="21"/>
      <c r="C23" s="24" t="str">
        <f>IF(PRESUPUESTO1!C24="","",PRESUPUESTO1!C24)</f>
        <v/>
      </c>
      <c r="D23" s="42" t="str">
        <f>IF(PRESUPUESTO1!E24="","",PRESUPUESTO1!E24)</f>
        <v/>
      </c>
      <c r="E23" s="54">
        <f>'2da_Modificacion Presupuestal1'!G23</f>
        <v>0</v>
      </c>
      <c r="F23" s="54">
        <v>0</v>
      </c>
      <c r="G23" s="54">
        <f t="shared" si="0"/>
        <v>0</v>
      </c>
      <c r="H23" s="17"/>
      <c r="K23" s="27">
        <f t="shared" si="1"/>
        <v>0</v>
      </c>
    </row>
    <row r="24" spans="2:11" x14ac:dyDescent="0.25">
      <c r="B24" s="21"/>
      <c r="C24" s="46" t="str">
        <f>IF(PRESUPUESTO1!C25="","",PRESUPUESTO1!C25)</f>
        <v/>
      </c>
      <c r="D24" s="47" t="str">
        <f>IF(PRESUPUESTO1!E25="","",PRESUPUESTO1!E25)</f>
        <v/>
      </c>
      <c r="E24" s="53">
        <f>'2da_Modificacion Presupuestal1'!G24</f>
        <v>0</v>
      </c>
      <c r="F24" s="53">
        <v>0</v>
      </c>
      <c r="G24" s="53">
        <f t="shared" si="0"/>
        <v>0</v>
      </c>
      <c r="H24" s="17"/>
      <c r="K24" s="27">
        <f t="shared" si="1"/>
        <v>0</v>
      </c>
    </row>
    <row r="25" spans="2:11" x14ac:dyDescent="0.25">
      <c r="B25" s="21"/>
      <c r="C25" s="24" t="str">
        <f>IF(PRESUPUESTO1!C26="","",PRESUPUESTO1!C26)</f>
        <v/>
      </c>
      <c r="D25" s="42" t="str">
        <f>IF(PRESUPUESTO1!E26="","",PRESUPUESTO1!E26)</f>
        <v/>
      </c>
      <c r="E25" s="54">
        <f>'2da_Modificacion Presupuestal1'!G25</f>
        <v>0</v>
      </c>
      <c r="F25" s="54">
        <v>0</v>
      </c>
      <c r="G25" s="54">
        <f t="shared" si="0"/>
        <v>0</v>
      </c>
      <c r="H25" s="17"/>
      <c r="K25" s="27">
        <f t="shared" si="1"/>
        <v>0</v>
      </c>
    </row>
    <row r="26" spans="2:11" x14ac:dyDescent="0.25">
      <c r="B26" s="21"/>
      <c r="C26" s="46" t="e">
        <f>IF(PRESUPUESTO1!#REF!="","",PRESUPUESTO1!#REF!)</f>
        <v>#REF!</v>
      </c>
      <c r="D26" s="47" t="e">
        <f>IF(PRESUPUESTO1!#REF!="","",PRESUPUESTO1!#REF!)</f>
        <v>#REF!</v>
      </c>
      <c r="E26" s="53">
        <f>'2da_Modificacion Presupuestal1'!G26</f>
        <v>0</v>
      </c>
      <c r="F26" s="53">
        <v>0</v>
      </c>
      <c r="G26" s="53">
        <f t="shared" si="0"/>
        <v>0</v>
      </c>
      <c r="H26" s="17"/>
      <c r="K26" s="27">
        <f t="shared" si="1"/>
        <v>0</v>
      </c>
    </row>
    <row r="27" spans="2:11" x14ac:dyDescent="0.25">
      <c r="B27" s="21"/>
      <c r="C27" s="24" t="e">
        <f>IF(PRESUPUESTO1!#REF!="","",PRESUPUESTO1!#REF!)</f>
        <v>#REF!</v>
      </c>
      <c r="D27" s="42" t="e">
        <f>IF(PRESUPUESTO1!#REF!="","",PRESUPUESTO1!#REF!)</f>
        <v>#REF!</v>
      </c>
      <c r="E27" s="54">
        <f>'2da_Modificacion Presupuestal1'!G27</f>
        <v>0</v>
      </c>
      <c r="F27" s="54">
        <v>0</v>
      </c>
      <c r="G27" s="54">
        <f t="shared" si="0"/>
        <v>0</v>
      </c>
      <c r="H27" s="17"/>
      <c r="K27" s="27">
        <f t="shared" si="1"/>
        <v>0</v>
      </c>
    </row>
    <row r="28" spans="2:11" x14ac:dyDescent="0.25">
      <c r="B28" s="21"/>
      <c r="C28" s="48" t="e">
        <f>IF(PRESUPUESTO1!#REF!="","",PRESUPUESTO1!#REF!)</f>
        <v>#REF!</v>
      </c>
      <c r="D28" s="49" t="e">
        <f>IF(PRESUPUESTO1!#REF!="","",PRESUPUESTO1!#REF!)</f>
        <v>#REF!</v>
      </c>
      <c r="E28" s="55">
        <f>'2da_Modificacion Presupuestal1'!G28</f>
        <v>0</v>
      </c>
      <c r="F28" s="55">
        <v>0</v>
      </c>
      <c r="G28" s="55">
        <f t="shared" si="0"/>
        <v>0</v>
      </c>
      <c r="H28" s="17"/>
      <c r="K28" s="27">
        <f t="shared" si="1"/>
        <v>0</v>
      </c>
    </row>
    <row r="29" spans="2:11" x14ac:dyDescent="0.25">
      <c r="B29" s="21"/>
      <c r="E29" s="14"/>
      <c r="F29" s="14"/>
      <c r="G29"/>
      <c r="H29" s="18"/>
      <c r="J29"/>
    </row>
    <row r="30" spans="2:11" x14ac:dyDescent="0.25">
      <c r="B30" s="21"/>
      <c r="C30" s="270" t="s">
        <v>28</v>
      </c>
      <c r="D30" s="271"/>
      <c r="E30" s="68" t="s">
        <v>39</v>
      </c>
      <c r="F30" s="68" t="s">
        <v>37</v>
      </c>
      <c r="G30" s="68" t="s">
        <v>40</v>
      </c>
      <c r="H30" s="18"/>
      <c r="J30"/>
      <c r="K30"/>
    </row>
    <row r="31" spans="2:11" x14ac:dyDescent="0.25">
      <c r="B31" s="21"/>
      <c r="C31" s="69" t="s">
        <v>6</v>
      </c>
      <c r="D31" s="68" t="s">
        <v>7</v>
      </c>
      <c r="E31" s="76" t="e">
        <f>ROUND(SUM(E32:E67)+E69+E70,0)</f>
        <v>#N/A</v>
      </c>
      <c r="F31" s="70">
        <f>ROUND(SUM(F32:F67)+F69,0)</f>
        <v>0</v>
      </c>
      <c r="G31" s="71" t="e">
        <f>ROUND(SUM(G32:G67)+G69+G70,0)</f>
        <v>#N/A</v>
      </c>
      <c r="H31" s="17"/>
      <c r="J31"/>
      <c r="K31"/>
    </row>
    <row r="32" spans="2:11" x14ac:dyDescent="0.25">
      <c r="B32" s="21"/>
      <c r="C32" s="23">
        <f>IF(PRESUPUESTO1!C32="","",PRESUPUESTO1!C32)</f>
        <v>2007</v>
      </c>
      <c r="D32" s="43" t="e">
        <f>IF(PRESUPUESTO1!D32="","",PRESUPUESTO1!D32)</f>
        <v>#N/A</v>
      </c>
      <c r="E32" s="52">
        <f>'2da_Modificacion Presupuestal1'!G32</f>
        <v>0</v>
      </c>
      <c r="F32" s="61">
        <v>0</v>
      </c>
      <c r="G32" s="56">
        <f>IF(E32="",0,K32)</f>
        <v>0</v>
      </c>
      <c r="H32" s="17"/>
      <c r="K32" s="30">
        <f>(E32+F32)</f>
        <v>0</v>
      </c>
    </row>
    <row r="33" spans="2:11" x14ac:dyDescent="0.25">
      <c r="B33" s="21"/>
      <c r="C33" s="46" t="str">
        <f>IF(PRESUPUESTO1!C33="","",PRESUPUESTO1!C33)</f>
        <v/>
      </c>
      <c r="D33" s="59" t="str">
        <f>IF(PRESUPUESTO1!D33="","",PRESUPUESTO1!D33)</f>
        <v/>
      </c>
      <c r="E33" s="53">
        <f>'2da_Modificacion Presupuestal1'!G33</f>
        <v>0</v>
      </c>
      <c r="F33" s="57">
        <v>0</v>
      </c>
      <c r="G33" s="57">
        <f t="shared" ref="G33:G67" si="2">IF(E33="",0,K33)</f>
        <v>0</v>
      </c>
      <c r="H33" s="17"/>
      <c r="K33" s="30">
        <f t="shared" ref="K33:K67" si="3">(E33+F33)</f>
        <v>0</v>
      </c>
    </row>
    <row r="34" spans="2:11" x14ac:dyDescent="0.25">
      <c r="B34" s="21"/>
      <c r="C34" s="24" t="str">
        <f>IF(PRESUPUESTO1!C34="","",PRESUPUESTO1!C34)</f>
        <v/>
      </c>
      <c r="D34" s="44" t="str">
        <f>IF(PRESUPUESTO1!E34="","",PRESUPUESTO1!E34)</f>
        <v/>
      </c>
      <c r="E34" s="54">
        <f>'2da_Modificacion Presupuestal1'!G34</f>
        <v>0</v>
      </c>
      <c r="F34" s="56">
        <v>0</v>
      </c>
      <c r="G34" s="56">
        <f t="shared" si="2"/>
        <v>0</v>
      </c>
      <c r="H34" s="17"/>
      <c r="K34" s="30">
        <f t="shared" si="3"/>
        <v>0</v>
      </c>
    </row>
    <row r="35" spans="2:11" x14ac:dyDescent="0.25">
      <c r="B35" s="21"/>
      <c r="C35" s="46" t="str">
        <f>IF(PRESUPUESTO1!C35="","",PRESUPUESTO1!C35)</f>
        <v/>
      </c>
      <c r="D35" s="59" t="str">
        <f>IF(PRESUPUESTO1!E35="","",PRESUPUESTO1!E35)</f>
        <v/>
      </c>
      <c r="E35" s="53">
        <f>'2da_Modificacion Presupuestal1'!G35</f>
        <v>0</v>
      </c>
      <c r="F35" s="57">
        <v>0</v>
      </c>
      <c r="G35" s="57">
        <f t="shared" si="2"/>
        <v>0</v>
      </c>
      <c r="H35" s="17"/>
      <c r="K35" s="30">
        <f t="shared" si="3"/>
        <v>0</v>
      </c>
    </row>
    <row r="36" spans="2:11" x14ac:dyDescent="0.25">
      <c r="B36" s="21"/>
      <c r="C36" s="24" t="str">
        <f>IF(PRESUPUESTO1!C36="","",PRESUPUESTO1!C36)</f>
        <v/>
      </c>
      <c r="D36" s="44" t="str">
        <f>IF(PRESUPUESTO1!E36="","",PRESUPUESTO1!E36)</f>
        <v/>
      </c>
      <c r="E36" s="54">
        <f>'2da_Modificacion Presupuestal1'!G36</f>
        <v>0</v>
      </c>
      <c r="F36" s="56">
        <v>0</v>
      </c>
      <c r="G36" s="56">
        <f t="shared" si="2"/>
        <v>0</v>
      </c>
      <c r="H36" s="17"/>
      <c r="K36" s="30">
        <f t="shared" si="3"/>
        <v>0</v>
      </c>
    </row>
    <row r="37" spans="2:11" x14ac:dyDescent="0.25">
      <c r="B37" s="21"/>
      <c r="C37" s="46" t="str">
        <f>IF(PRESUPUESTO1!C37="","",PRESUPUESTO1!C37)</f>
        <v/>
      </c>
      <c r="D37" s="59" t="str">
        <f>IF(PRESUPUESTO1!E37="","",PRESUPUESTO1!E37)</f>
        <v/>
      </c>
      <c r="E37" s="53">
        <f>'2da_Modificacion Presupuestal1'!G37</f>
        <v>0</v>
      </c>
      <c r="F37" s="57">
        <v>0</v>
      </c>
      <c r="G37" s="57">
        <f t="shared" si="2"/>
        <v>0</v>
      </c>
      <c r="H37" s="17"/>
      <c r="K37" s="30">
        <f t="shared" si="3"/>
        <v>0</v>
      </c>
    </row>
    <row r="38" spans="2:11" x14ac:dyDescent="0.25">
      <c r="B38" s="21"/>
      <c r="C38" s="24" t="str">
        <f>IF(PRESUPUESTO1!C38="","",PRESUPUESTO1!C38)</f>
        <v/>
      </c>
      <c r="D38" s="44" t="str">
        <f>IF(PRESUPUESTO1!E38="","",PRESUPUESTO1!E38)</f>
        <v/>
      </c>
      <c r="E38" s="54">
        <f>'2da_Modificacion Presupuestal1'!G38</f>
        <v>0</v>
      </c>
      <c r="F38" s="56">
        <v>0</v>
      </c>
      <c r="G38" s="56">
        <f t="shared" si="2"/>
        <v>0</v>
      </c>
      <c r="H38" s="17"/>
      <c r="K38" s="30">
        <f t="shared" si="3"/>
        <v>0</v>
      </c>
    </row>
    <row r="39" spans="2:11" x14ac:dyDescent="0.25">
      <c r="B39" s="21"/>
      <c r="C39" s="46" t="str">
        <f>IF(PRESUPUESTO1!C39="","",PRESUPUESTO1!C39)</f>
        <v/>
      </c>
      <c r="D39" s="59" t="str">
        <f>IF(PRESUPUESTO1!E39="","",PRESUPUESTO1!E39)</f>
        <v/>
      </c>
      <c r="E39" s="53">
        <f>'2da_Modificacion Presupuestal1'!G39</f>
        <v>0</v>
      </c>
      <c r="F39" s="57">
        <v>0</v>
      </c>
      <c r="G39" s="57">
        <f t="shared" si="2"/>
        <v>0</v>
      </c>
      <c r="H39" s="17"/>
      <c r="K39" s="30">
        <f t="shared" si="3"/>
        <v>0</v>
      </c>
    </row>
    <row r="40" spans="2:11" x14ac:dyDescent="0.25">
      <c r="B40" s="21"/>
      <c r="C40" s="24" t="e">
        <f>IF(PRESUPUESTO1!#REF!="","",PRESUPUESTO1!#REF!)</f>
        <v>#REF!</v>
      </c>
      <c r="D40" s="44" t="e">
        <f>IF(PRESUPUESTO1!#REF!="","",PRESUPUESTO1!#REF!)</f>
        <v>#REF!</v>
      </c>
      <c r="E40" s="54">
        <f>'2da_Modificacion Presupuestal1'!G40</f>
        <v>0</v>
      </c>
      <c r="F40" s="56">
        <v>0</v>
      </c>
      <c r="G40" s="56">
        <f t="shared" si="2"/>
        <v>0</v>
      </c>
      <c r="H40" s="17"/>
      <c r="K40" s="30">
        <f t="shared" si="3"/>
        <v>0</v>
      </c>
    </row>
    <row r="41" spans="2:11" x14ac:dyDescent="0.25">
      <c r="B41" s="21"/>
      <c r="C41" s="46" t="e">
        <f>IF(PRESUPUESTO1!#REF!="","",PRESUPUESTO1!#REF!)</f>
        <v>#REF!</v>
      </c>
      <c r="D41" s="59" t="e">
        <f>IF(PRESUPUESTO1!#REF!="","",PRESUPUESTO1!#REF!)</f>
        <v>#REF!</v>
      </c>
      <c r="E41" s="53">
        <f>'2da_Modificacion Presupuestal1'!G41</f>
        <v>0</v>
      </c>
      <c r="F41" s="57">
        <v>0</v>
      </c>
      <c r="G41" s="57">
        <f t="shared" si="2"/>
        <v>0</v>
      </c>
      <c r="H41" s="17"/>
      <c r="K41" s="30">
        <f t="shared" si="3"/>
        <v>0</v>
      </c>
    </row>
    <row r="42" spans="2:11" x14ac:dyDescent="0.25">
      <c r="B42" s="21"/>
      <c r="C42" s="24" t="e">
        <f>IF(PRESUPUESTO1!#REF!="","",PRESUPUESTO1!#REF!)</f>
        <v>#REF!</v>
      </c>
      <c r="D42" s="44" t="e">
        <f>IF(PRESUPUESTO1!#REF!="","",PRESUPUESTO1!#REF!)</f>
        <v>#REF!</v>
      </c>
      <c r="E42" s="54">
        <f>'2da_Modificacion Presupuestal1'!G42</f>
        <v>0</v>
      </c>
      <c r="F42" s="56">
        <v>0</v>
      </c>
      <c r="G42" s="56">
        <f t="shared" si="2"/>
        <v>0</v>
      </c>
      <c r="H42" s="17"/>
      <c r="K42" s="30">
        <f t="shared" si="3"/>
        <v>0</v>
      </c>
    </row>
    <row r="43" spans="2:11" x14ac:dyDescent="0.25">
      <c r="B43" s="21"/>
      <c r="C43" s="46" t="e">
        <f>IF(PRESUPUESTO1!#REF!="","",PRESUPUESTO1!#REF!)</f>
        <v>#REF!</v>
      </c>
      <c r="D43" s="59" t="e">
        <f>IF(PRESUPUESTO1!#REF!="","",PRESUPUESTO1!#REF!)</f>
        <v>#REF!</v>
      </c>
      <c r="E43" s="53">
        <f>'2da_Modificacion Presupuestal1'!G43</f>
        <v>0</v>
      </c>
      <c r="F43" s="57">
        <v>0</v>
      </c>
      <c r="G43" s="57">
        <f t="shared" si="2"/>
        <v>0</v>
      </c>
      <c r="H43" s="17"/>
      <c r="K43" s="30">
        <f t="shared" si="3"/>
        <v>0</v>
      </c>
    </row>
    <row r="44" spans="2:11" x14ac:dyDescent="0.25">
      <c r="B44" s="21"/>
      <c r="C44" s="24" t="e">
        <f>IF(PRESUPUESTO1!#REF!="","",PRESUPUESTO1!#REF!)</f>
        <v>#REF!</v>
      </c>
      <c r="D44" s="44" t="e">
        <f>IF(PRESUPUESTO1!#REF!="","",PRESUPUESTO1!#REF!)</f>
        <v>#REF!</v>
      </c>
      <c r="E44" s="54">
        <f>'2da_Modificacion Presupuestal1'!G44</f>
        <v>0</v>
      </c>
      <c r="F44" s="56">
        <v>0</v>
      </c>
      <c r="G44" s="56">
        <f t="shared" si="2"/>
        <v>0</v>
      </c>
      <c r="H44" s="17"/>
      <c r="K44" s="30">
        <f t="shared" si="3"/>
        <v>0</v>
      </c>
    </row>
    <row r="45" spans="2:11" x14ac:dyDescent="0.25">
      <c r="B45" s="21"/>
      <c r="C45" s="46" t="e">
        <f>IF(PRESUPUESTO1!#REF!="","",PRESUPUESTO1!#REF!)</f>
        <v>#REF!</v>
      </c>
      <c r="D45" s="59" t="e">
        <f>IF(PRESUPUESTO1!#REF!="","",PRESUPUESTO1!#REF!)</f>
        <v>#REF!</v>
      </c>
      <c r="E45" s="53">
        <f>'2da_Modificacion Presupuestal1'!G45</f>
        <v>0</v>
      </c>
      <c r="F45" s="57">
        <v>0</v>
      </c>
      <c r="G45" s="57">
        <f t="shared" si="2"/>
        <v>0</v>
      </c>
      <c r="H45" s="17"/>
      <c r="K45" s="30">
        <f t="shared" si="3"/>
        <v>0</v>
      </c>
    </row>
    <row r="46" spans="2:11" x14ac:dyDescent="0.25">
      <c r="B46" s="21"/>
      <c r="C46" s="24" t="e">
        <f>IF(PRESUPUESTO1!#REF!="","",PRESUPUESTO1!#REF!)</f>
        <v>#REF!</v>
      </c>
      <c r="D46" s="44" t="e">
        <f>IF(PRESUPUESTO1!#REF!="","",PRESUPUESTO1!#REF!)</f>
        <v>#REF!</v>
      </c>
      <c r="E46" s="54">
        <f>'2da_Modificacion Presupuestal1'!G46</f>
        <v>0</v>
      </c>
      <c r="F46" s="56">
        <v>0</v>
      </c>
      <c r="G46" s="56">
        <f t="shared" si="2"/>
        <v>0</v>
      </c>
      <c r="H46" s="17"/>
      <c r="K46" s="30">
        <f t="shared" si="3"/>
        <v>0</v>
      </c>
    </row>
    <row r="47" spans="2:11" x14ac:dyDescent="0.25">
      <c r="B47" s="21"/>
      <c r="C47" s="46" t="e">
        <f>IF(PRESUPUESTO1!#REF!="","",PRESUPUESTO1!#REF!)</f>
        <v>#REF!</v>
      </c>
      <c r="D47" s="59" t="e">
        <f>IF(PRESUPUESTO1!#REF!="","",PRESUPUESTO1!#REF!)</f>
        <v>#REF!</v>
      </c>
      <c r="E47" s="53">
        <f>'2da_Modificacion Presupuestal1'!G47</f>
        <v>0</v>
      </c>
      <c r="F47" s="57">
        <v>0</v>
      </c>
      <c r="G47" s="57">
        <f t="shared" si="2"/>
        <v>0</v>
      </c>
      <c r="H47" s="17"/>
      <c r="K47" s="30">
        <f t="shared" si="3"/>
        <v>0</v>
      </c>
    </row>
    <row r="48" spans="2:11" x14ac:dyDescent="0.25">
      <c r="B48" s="21"/>
      <c r="C48" s="24" t="e">
        <f>IF(PRESUPUESTO1!#REF!="","",PRESUPUESTO1!#REF!)</f>
        <v>#REF!</v>
      </c>
      <c r="D48" s="44" t="e">
        <f>IF(PRESUPUESTO1!#REF!="","",PRESUPUESTO1!#REF!)</f>
        <v>#REF!</v>
      </c>
      <c r="E48" s="54">
        <f>'2da_Modificacion Presupuestal1'!G48</f>
        <v>0</v>
      </c>
      <c r="F48" s="56">
        <v>0</v>
      </c>
      <c r="G48" s="56">
        <f t="shared" si="2"/>
        <v>0</v>
      </c>
      <c r="H48" s="17"/>
      <c r="K48" s="30">
        <f t="shared" si="3"/>
        <v>0</v>
      </c>
    </row>
    <row r="49" spans="2:11" x14ac:dyDescent="0.25">
      <c r="B49" s="21"/>
      <c r="C49" s="46" t="e">
        <f>IF(PRESUPUESTO1!#REF!="","",PRESUPUESTO1!#REF!)</f>
        <v>#REF!</v>
      </c>
      <c r="D49" s="59" t="e">
        <f>IF(PRESUPUESTO1!#REF!="","",PRESUPUESTO1!#REF!)</f>
        <v>#REF!</v>
      </c>
      <c r="E49" s="53">
        <f>'2da_Modificacion Presupuestal1'!G49</f>
        <v>0</v>
      </c>
      <c r="F49" s="57">
        <v>0</v>
      </c>
      <c r="G49" s="57">
        <f t="shared" si="2"/>
        <v>0</v>
      </c>
      <c r="H49" s="17"/>
      <c r="K49" s="30">
        <f t="shared" si="3"/>
        <v>0</v>
      </c>
    </row>
    <row r="50" spans="2:11" x14ac:dyDescent="0.25">
      <c r="B50" s="21"/>
      <c r="C50" s="24" t="e">
        <f>IF(PRESUPUESTO1!#REF!="","",PRESUPUESTO1!#REF!)</f>
        <v>#REF!</v>
      </c>
      <c r="D50" s="44" t="e">
        <f>IF(PRESUPUESTO1!#REF!="","",PRESUPUESTO1!#REF!)</f>
        <v>#REF!</v>
      </c>
      <c r="E50" s="54">
        <f>'2da_Modificacion Presupuestal1'!G50</f>
        <v>0</v>
      </c>
      <c r="F50" s="56">
        <v>0</v>
      </c>
      <c r="G50" s="56">
        <f t="shared" si="2"/>
        <v>0</v>
      </c>
      <c r="H50" s="17"/>
      <c r="K50" s="30">
        <f t="shared" si="3"/>
        <v>0</v>
      </c>
    </row>
    <row r="51" spans="2:11" x14ac:dyDescent="0.25">
      <c r="B51" s="21"/>
      <c r="C51" s="46" t="e">
        <f>IF(PRESUPUESTO1!#REF!="","",PRESUPUESTO1!#REF!)</f>
        <v>#REF!</v>
      </c>
      <c r="D51" s="59" t="e">
        <f>IF(PRESUPUESTO1!#REF!="","",PRESUPUESTO1!#REF!)</f>
        <v>#REF!</v>
      </c>
      <c r="E51" s="53">
        <f>'2da_Modificacion Presupuestal1'!G51</f>
        <v>0</v>
      </c>
      <c r="F51" s="57">
        <v>0</v>
      </c>
      <c r="G51" s="57">
        <f t="shared" si="2"/>
        <v>0</v>
      </c>
      <c r="H51" s="17"/>
      <c r="K51" s="30">
        <f t="shared" si="3"/>
        <v>0</v>
      </c>
    </row>
    <row r="52" spans="2:11" x14ac:dyDescent="0.25">
      <c r="B52" s="21"/>
      <c r="C52" s="24" t="e">
        <f>IF(PRESUPUESTO1!#REF!="","",PRESUPUESTO1!#REF!)</f>
        <v>#REF!</v>
      </c>
      <c r="D52" s="44" t="e">
        <f>IF(PRESUPUESTO1!#REF!="","",PRESUPUESTO1!#REF!)</f>
        <v>#REF!</v>
      </c>
      <c r="E52" s="54">
        <f>'2da_Modificacion Presupuestal1'!G52</f>
        <v>0</v>
      </c>
      <c r="F52" s="56">
        <v>0</v>
      </c>
      <c r="G52" s="56">
        <f t="shared" si="2"/>
        <v>0</v>
      </c>
      <c r="H52" s="17"/>
      <c r="K52" s="30">
        <f t="shared" si="3"/>
        <v>0</v>
      </c>
    </row>
    <row r="53" spans="2:11" x14ac:dyDescent="0.25">
      <c r="B53" s="21"/>
      <c r="C53" s="46" t="e">
        <f>IF(PRESUPUESTO1!#REF!="","",PRESUPUESTO1!#REF!)</f>
        <v>#REF!</v>
      </c>
      <c r="D53" s="59" t="e">
        <f>IF(PRESUPUESTO1!#REF!="","",PRESUPUESTO1!#REF!)</f>
        <v>#REF!</v>
      </c>
      <c r="E53" s="53">
        <f>'2da_Modificacion Presupuestal1'!G53</f>
        <v>0</v>
      </c>
      <c r="F53" s="57">
        <v>0</v>
      </c>
      <c r="G53" s="57">
        <f t="shared" si="2"/>
        <v>0</v>
      </c>
      <c r="H53" s="17"/>
      <c r="K53" s="30">
        <f t="shared" si="3"/>
        <v>0</v>
      </c>
    </row>
    <row r="54" spans="2:11" x14ac:dyDescent="0.25">
      <c r="B54" s="21"/>
      <c r="C54" s="24" t="e">
        <f>IF(PRESUPUESTO1!#REF!="","",PRESUPUESTO1!#REF!)</f>
        <v>#REF!</v>
      </c>
      <c r="D54" s="44" t="e">
        <f>IF(PRESUPUESTO1!#REF!="","",PRESUPUESTO1!#REF!)</f>
        <v>#REF!</v>
      </c>
      <c r="E54" s="54">
        <f>'2da_Modificacion Presupuestal1'!G54</f>
        <v>0</v>
      </c>
      <c r="F54" s="56">
        <v>0</v>
      </c>
      <c r="G54" s="56">
        <f t="shared" si="2"/>
        <v>0</v>
      </c>
      <c r="H54" s="17"/>
      <c r="K54" s="30">
        <f t="shared" si="3"/>
        <v>0</v>
      </c>
    </row>
    <row r="55" spans="2:11" x14ac:dyDescent="0.25">
      <c r="B55" s="21"/>
      <c r="C55" s="46" t="e">
        <f>IF(PRESUPUESTO1!#REF!="","",PRESUPUESTO1!#REF!)</f>
        <v>#REF!</v>
      </c>
      <c r="D55" s="59" t="e">
        <f>IF(PRESUPUESTO1!#REF!="","",PRESUPUESTO1!#REF!)</f>
        <v>#REF!</v>
      </c>
      <c r="E55" s="53">
        <f>'2da_Modificacion Presupuestal1'!G55</f>
        <v>0</v>
      </c>
      <c r="F55" s="57">
        <v>0</v>
      </c>
      <c r="G55" s="57">
        <f t="shared" si="2"/>
        <v>0</v>
      </c>
      <c r="H55" s="17"/>
      <c r="K55" s="30">
        <f t="shared" si="3"/>
        <v>0</v>
      </c>
    </row>
    <row r="56" spans="2:11" x14ac:dyDescent="0.25">
      <c r="B56" s="21"/>
      <c r="C56" s="24" t="e">
        <f>IF(PRESUPUESTO1!#REF!="","",PRESUPUESTO1!#REF!)</f>
        <v>#REF!</v>
      </c>
      <c r="D56" s="44" t="e">
        <f>IF(PRESUPUESTO1!#REF!="","",PRESUPUESTO1!#REF!)</f>
        <v>#REF!</v>
      </c>
      <c r="E56" s="54">
        <f>'2da_Modificacion Presupuestal1'!G56</f>
        <v>0</v>
      </c>
      <c r="F56" s="56">
        <v>0</v>
      </c>
      <c r="G56" s="56">
        <f t="shared" si="2"/>
        <v>0</v>
      </c>
      <c r="H56" s="17"/>
      <c r="K56" s="30">
        <f t="shared" si="3"/>
        <v>0</v>
      </c>
    </row>
    <row r="57" spans="2:11" x14ac:dyDescent="0.25">
      <c r="B57" s="21"/>
      <c r="C57" s="46" t="e">
        <f>IF(PRESUPUESTO1!#REF!="","",PRESUPUESTO1!#REF!)</f>
        <v>#REF!</v>
      </c>
      <c r="D57" s="59" t="e">
        <f>IF(PRESUPUESTO1!#REF!="","",PRESUPUESTO1!#REF!)</f>
        <v>#REF!</v>
      </c>
      <c r="E57" s="53">
        <f>'2da_Modificacion Presupuestal1'!G57</f>
        <v>0</v>
      </c>
      <c r="F57" s="57">
        <v>0</v>
      </c>
      <c r="G57" s="57">
        <f t="shared" si="2"/>
        <v>0</v>
      </c>
      <c r="H57" s="17"/>
      <c r="K57" s="30">
        <f t="shared" si="3"/>
        <v>0</v>
      </c>
    </row>
    <row r="58" spans="2:11" x14ac:dyDescent="0.25">
      <c r="B58" s="21"/>
      <c r="C58" s="24" t="e">
        <f>IF(PRESUPUESTO1!#REF!="","",PRESUPUESTO1!#REF!)</f>
        <v>#REF!</v>
      </c>
      <c r="D58" s="44" t="e">
        <f>IF(PRESUPUESTO1!#REF!="","",PRESUPUESTO1!#REF!)</f>
        <v>#REF!</v>
      </c>
      <c r="E58" s="54">
        <f>'2da_Modificacion Presupuestal1'!G58</f>
        <v>0</v>
      </c>
      <c r="F58" s="56">
        <v>0</v>
      </c>
      <c r="G58" s="56">
        <f t="shared" si="2"/>
        <v>0</v>
      </c>
      <c r="H58" s="17"/>
      <c r="K58" s="30">
        <f t="shared" si="3"/>
        <v>0</v>
      </c>
    </row>
    <row r="59" spans="2:11" x14ac:dyDescent="0.25">
      <c r="B59" s="21"/>
      <c r="C59" s="46" t="e">
        <f>IF(PRESUPUESTO1!#REF!="","",PRESUPUESTO1!#REF!)</f>
        <v>#REF!</v>
      </c>
      <c r="D59" s="59" t="e">
        <f>IF(PRESUPUESTO1!#REF!="","",PRESUPUESTO1!#REF!)</f>
        <v>#REF!</v>
      </c>
      <c r="E59" s="53">
        <f>'2da_Modificacion Presupuestal1'!G59</f>
        <v>0</v>
      </c>
      <c r="F59" s="57">
        <v>0</v>
      </c>
      <c r="G59" s="57">
        <f t="shared" si="2"/>
        <v>0</v>
      </c>
      <c r="H59" s="17"/>
      <c r="K59" s="30">
        <f t="shared" si="3"/>
        <v>0</v>
      </c>
    </row>
    <row r="60" spans="2:11" x14ac:dyDescent="0.25">
      <c r="B60" s="21"/>
      <c r="C60" s="24" t="e">
        <f>IF(PRESUPUESTO1!#REF!="","",PRESUPUESTO1!#REF!)</f>
        <v>#REF!</v>
      </c>
      <c r="D60" s="44" t="e">
        <f>IF(PRESUPUESTO1!#REF!="","",PRESUPUESTO1!#REF!)</f>
        <v>#REF!</v>
      </c>
      <c r="E60" s="54">
        <f>'2da_Modificacion Presupuestal1'!G60</f>
        <v>0</v>
      </c>
      <c r="F60" s="56">
        <v>0</v>
      </c>
      <c r="G60" s="56">
        <f t="shared" si="2"/>
        <v>0</v>
      </c>
      <c r="H60" s="17"/>
      <c r="K60" s="30">
        <f t="shared" si="3"/>
        <v>0</v>
      </c>
    </row>
    <row r="61" spans="2:11" x14ac:dyDescent="0.25">
      <c r="B61" s="21"/>
      <c r="C61" s="46" t="e">
        <f>IF(PRESUPUESTO1!#REF!="","",PRESUPUESTO1!#REF!)</f>
        <v>#REF!</v>
      </c>
      <c r="D61" s="59" t="e">
        <f>IF(PRESUPUESTO1!#REF!="","",PRESUPUESTO1!#REF!)</f>
        <v>#REF!</v>
      </c>
      <c r="E61" s="53">
        <f>'2da_Modificacion Presupuestal1'!G61</f>
        <v>0</v>
      </c>
      <c r="F61" s="57">
        <v>0</v>
      </c>
      <c r="G61" s="57">
        <f t="shared" si="2"/>
        <v>0</v>
      </c>
      <c r="H61" s="17"/>
      <c r="K61" s="30">
        <f t="shared" si="3"/>
        <v>0</v>
      </c>
    </row>
    <row r="62" spans="2:11" x14ac:dyDescent="0.25">
      <c r="B62" s="21"/>
      <c r="C62" s="24" t="e">
        <f>IF(PRESUPUESTO1!#REF!="","",PRESUPUESTO1!#REF!)</f>
        <v>#REF!</v>
      </c>
      <c r="D62" s="44" t="e">
        <f>IF(PRESUPUESTO1!#REF!="","",PRESUPUESTO1!#REF!)</f>
        <v>#REF!</v>
      </c>
      <c r="E62" s="54">
        <f>'2da_Modificacion Presupuestal1'!G62</f>
        <v>0</v>
      </c>
      <c r="F62" s="56">
        <v>0</v>
      </c>
      <c r="G62" s="56">
        <f t="shared" si="2"/>
        <v>0</v>
      </c>
      <c r="H62" s="17"/>
      <c r="K62" s="30">
        <f t="shared" si="3"/>
        <v>0</v>
      </c>
    </row>
    <row r="63" spans="2:11" x14ac:dyDescent="0.25">
      <c r="B63" s="21"/>
      <c r="C63" s="46" t="e">
        <f>IF(PRESUPUESTO1!#REF!="","",PRESUPUESTO1!#REF!)</f>
        <v>#REF!</v>
      </c>
      <c r="D63" s="59" t="e">
        <f>IF(PRESUPUESTO1!#REF!="","",PRESUPUESTO1!#REF!)</f>
        <v>#REF!</v>
      </c>
      <c r="E63" s="53">
        <f>'2da_Modificacion Presupuestal1'!G63</f>
        <v>0</v>
      </c>
      <c r="F63" s="57">
        <v>0</v>
      </c>
      <c r="G63" s="57">
        <f t="shared" si="2"/>
        <v>0</v>
      </c>
      <c r="H63" s="17"/>
      <c r="K63" s="30">
        <f t="shared" si="3"/>
        <v>0</v>
      </c>
    </row>
    <row r="64" spans="2:11" x14ac:dyDescent="0.25">
      <c r="B64" s="21"/>
      <c r="C64" s="24" t="e">
        <f>IF(PRESUPUESTO1!#REF!="","",PRESUPUESTO1!#REF!)</f>
        <v>#REF!</v>
      </c>
      <c r="D64" s="44" t="e">
        <f>IF(PRESUPUESTO1!#REF!="","",PRESUPUESTO1!#REF!)</f>
        <v>#REF!</v>
      </c>
      <c r="E64" s="54">
        <f>'2da_Modificacion Presupuestal1'!G64</f>
        <v>0</v>
      </c>
      <c r="F64" s="56">
        <v>0</v>
      </c>
      <c r="G64" s="56">
        <f t="shared" si="2"/>
        <v>0</v>
      </c>
      <c r="H64" s="17"/>
      <c r="K64" s="30">
        <f t="shared" si="3"/>
        <v>0</v>
      </c>
    </row>
    <row r="65" spans="2:11" x14ac:dyDescent="0.25">
      <c r="B65" s="21"/>
      <c r="C65" s="46" t="e">
        <f>IF(PRESUPUESTO1!#REF!="","",PRESUPUESTO1!#REF!)</f>
        <v>#REF!</v>
      </c>
      <c r="D65" s="59" t="e">
        <f>IF(PRESUPUESTO1!#REF!="","",PRESUPUESTO1!#REF!)</f>
        <v>#REF!</v>
      </c>
      <c r="E65" s="53">
        <f>'2da_Modificacion Presupuestal1'!G65</f>
        <v>0</v>
      </c>
      <c r="F65" s="57">
        <v>0</v>
      </c>
      <c r="G65" s="57">
        <f t="shared" si="2"/>
        <v>0</v>
      </c>
      <c r="H65" s="17"/>
      <c r="K65" s="30">
        <f t="shared" si="3"/>
        <v>0</v>
      </c>
    </row>
    <row r="66" spans="2:11" x14ac:dyDescent="0.25">
      <c r="B66" s="21"/>
      <c r="C66" s="24" t="e">
        <f>IF(PRESUPUESTO1!#REF!="","",PRESUPUESTO1!#REF!)</f>
        <v>#REF!</v>
      </c>
      <c r="D66" s="44" t="e">
        <f>IF(PRESUPUESTO1!#REF!="","",PRESUPUESTO1!#REF!)</f>
        <v>#REF!</v>
      </c>
      <c r="E66" s="54">
        <f>'2da_Modificacion Presupuestal1'!G66</f>
        <v>0</v>
      </c>
      <c r="F66" s="56">
        <v>0</v>
      </c>
      <c r="G66" s="56">
        <f t="shared" si="2"/>
        <v>0</v>
      </c>
      <c r="H66" s="17"/>
      <c r="K66" s="30">
        <f t="shared" si="3"/>
        <v>0</v>
      </c>
    </row>
    <row r="67" spans="2:11" x14ac:dyDescent="0.25">
      <c r="B67" s="21"/>
      <c r="C67" s="48" t="e">
        <f>IF(PRESUPUESTO1!#REF!="","",PRESUPUESTO1!#REF!)</f>
        <v>#REF!</v>
      </c>
      <c r="D67" s="60" t="e">
        <f>IF(PRESUPUESTO1!#REF!="","",PRESUPUESTO1!#REF!)</f>
        <v>#REF!</v>
      </c>
      <c r="E67" s="55">
        <f>'2da_Modificacion Presupuestal1'!G67</f>
        <v>0</v>
      </c>
      <c r="F67" s="58">
        <v>0</v>
      </c>
      <c r="G67" s="58">
        <f t="shared" si="2"/>
        <v>0</v>
      </c>
      <c r="H67" s="17"/>
      <c r="K67" s="30">
        <f t="shared" si="3"/>
        <v>0</v>
      </c>
    </row>
    <row r="68" spans="2:11" x14ac:dyDescent="0.25">
      <c r="B68" s="21"/>
      <c r="D68" s="25"/>
      <c r="E68" s="26"/>
      <c r="F68" s="26"/>
      <c r="G68" s="26"/>
      <c r="H68" s="17"/>
    </row>
    <row r="69" spans="2:11" x14ac:dyDescent="0.25">
      <c r="B69" s="21"/>
      <c r="C69" s="64">
        <f>PRESUPUESTO1!E41</f>
        <v>0</v>
      </c>
      <c r="D69" s="72" t="e">
        <f>IF(PRESUPUESTO1!D41="","",PRESUPUESTO1!D41)</f>
        <v>#REF!</v>
      </c>
      <c r="E69" s="66" t="e">
        <f>'2da_Modificacion Presupuestal1'!G69</f>
        <v>#N/A</v>
      </c>
      <c r="F69" s="66">
        <f>N(F18)*0.004</f>
        <v>0</v>
      </c>
      <c r="G69" s="66" t="e">
        <f>N(G18)*0.004</f>
        <v>#N/A</v>
      </c>
      <c r="H69" s="17"/>
    </row>
    <row r="70" spans="2:11" x14ac:dyDescent="0.25">
      <c r="B70" s="21"/>
      <c r="C70" s="64">
        <f>PRESUPUESTO1!E42</f>
        <v>0</v>
      </c>
      <c r="D70" s="72" t="e">
        <f>IF(PRESUPUESTO1!D42="","",PRESUPUESTO1!D42)</f>
        <v>#REF!</v>
      </c>
      <c r="E70" s="66" t="e">
        <f>'2da_Modificacion Presupuestal1'!G70</f>
        <v>#N/A</v>
      </c>
      <c r="F70" s="66">
        <f>N(F31*0.03)</f>
        <v>0</v>
      </c>
      <c r="G70" s="66" t="e">
        <f>SUM(G32:G69)*0.03</f>
        <v>#N/A</v>
      </c>
      <c r="H70" s="17"/>
    </row>
    <row r="71" spans="2:11" x14ac:dyDescent="0.25">
      <c r="B71" s="21"/>
      <c r="H71" s="18"/>
    </row>
    <row r="72" spans="2:11" x14ac:dyDescent="0.25">
      <c r="B72" s="21"/>
      <c r="C72" s="73" t="s">
        <v>41</v>
      </c>
      <c r="D72" s="272" t="s">
        <v>29</v>
      </c>
      <c r="E72" s="273"/>
      <c r="F72" s="74" t="s">
        <v>42</v>
      </c>
      <c r="G72" s="74" t="s">
        <v>43</v>
      </c>
      <c r="H72" s="18"/>
    </row>
    <row r="73" spans="2:11" x14ac:dyDescent="0.25">
      <c r="B73" s="21"/>
      <c r="C73" s="67">
        <f>IFERROR(IF(G73=0,0,((G73*100)/G18)),0)</f>
        <v>0</v>
      </c>
      <c r="D73" s="274" t="s">
        <v>30</v>
      </c>
      <c r="E73" s="275"/>
      <c r="F73" s="75" t="e">
        <f>'2da_Modificacion Presupuestal1'!G73</f>
        <v>#N/A</v>
      </c>
      <c r="G73" s="75" t="e">
        <f>ROUND(G18-G31,0)</f>
        <v>#N/A</v>
      </c>
      <c r="H73" s="18"/>
    </row>
    <row r="74" spans="2:11" x14ac:dyDescent="0.25">
      <c r="B74" s="21"/>
      <c r="C74" s="67">
        <v>0.2</v>
      </c>
      <c r="D74" s="274" t="s">
        <v>31</v>
      </c>
      <c r="E74" s="275"/>
      <c r="F74" s="75" t="e">
        <f>'2da_Modificacion Presupuestal1'!G74</f>
        <v>#N/A</v>
      </c>
      <c r="G74" s="75" t="e">
        <f>($G$73*20%)</f>
        <v>#N/A</v>
      </c>
      <c r="H74" s="18"/>
    </row>
    <row r="75" spans="2:11" x14ac:dyDescent="0.25">
      <c r="B75" s="21"/>
      <c r="C75" s="67">
        <v>0.4</v>
      </c>
      <c r="D75" s="274" t="s">
        <v>32</v>
      </c>
      <c r="E75" s="275"/>
      <c r="F75" s="75" t="e">
        <f>'2da_Modificacion Presupuestal1'!G75</f>
        <v>#N/A</v>
      </c>
      <c r="G75" s="75" t="e">
        <f>($G$73*40%)</f>
        <v>#N/A</v>
      </c>
      <c r="H75" s="18"/>
    </row>
    <row r="76" spans="2:11" x14ac:dyDescent="0.25">
      <c r="B76" s="21"/>
      <c r="C76" s="67">
        <v>0.4</v>
      </c>
      <c r="D76" s="274" t="s">
        <v>33</v>
      </c>
      <c r="E76" s="275"/>
      <c r="F76" s="75" t="e">
        <f>'2da_Modificacion Presupuestal1'!G76</f>
        <v>#N/A</v>
      </c>
      <c r="G76" s="75" t="e">
        <f>($G$73*40%)</f>
        <v>#N/A</v>
      </c>
      <c r="H76" s="18"/>
    </row>
    <row r="77" spans="2:11" ht="53.65" customHeight="1" x14ac:dyDescent="0.25">
      <c r="B77" s="21"/>
      <c r="C77" s="246" t="e">
        <f>IF(G73=0,"",IF(G73&gt;(G18*0.1),C152,C153))</f>
        <v>#N/A</v>
      </c>
      <c r="D77" s="246"/>
      <c r="E77" s="246"/>
      <c r="F77" s="246"/>
      <c r="G77" s="246"/>
      <c r="H77" s="18"/>
    </row>
    <row r="78" spans="2:11" x14ac:dyDescent="0.25">
      <c r="B78" s="21"/>
      <c r="C78"/>
      <c r="D78" s="8"/>
      <c r="E78" s="9"/>
      <c r="F78" s="9"/>
      <c r="G78" s="10"/>
      <c r="H78" s="18"/>
    </row>
    <row r="79" spans="2:11" x14ac:dyDescent="0.25">
      <c r="B79" s="21"/>
      <c r="C79"/>
      <c r="D79" s="8"/>
      <c r="E79" s="9"/>
      <c r="F79" s="9"/>
      <c r="G79" s="10"/>
      <c r="H79" s="18"/>
    </row>
    <row r="80" spans="2:11" x14ac:dyDescent="0.25">
      <c r="B80" s="21"/>
      <c r="C80"/>
      <c r="D80" s="8"/>
      <c r="E80" s="9"/>
      <c r="F80" s="9"/>
      <c r="G80" s="10"/>
      <c r="H80" s="18"/>
    </row>
    <row r="81" spans="2:8" x14ac:dyDescent="0.25">
      <c r="B81" s="21"/>
      <c r="C81"/>
      <c r="D81" s="8"/>
      <c r="E81" s="9"/>
      <c r="F81" s="9"/>
      <c r="G81" s="10"/>
      <c r="H81" s="18"/>
    </row>
    <row r="82" spans="2:8" x14ac:dyDescent="0.25">
      <c r="B82" s="21"/>
      <c r="C82" s="15"/>
      <c r="D82" s="8"/>
      <c r="E82" s="9"/>
      <c r="F82" s="9"/>
      <c r="G82" s="10"/>
      <c r="H82" s="18"/>
    </row>
    <row r="83" spans="2:8" x14ac:dyDescent="0.25">
      <c r="B83" s="21"/>
      <c r="C83" s="247" t="s">
        <v>44</v>
      </c>
      <c r="D83" s="247"/>
      <c r="E83" s="247"/>
      <c r="F83" s="247"/>
      <c r="G83" s="247"/>
      <c r="H83" s="18"/>
    </row>
    <row r="84" spans="2:8" x14ac:dyDescent="0.25">
      <c r="B84" s="21"/>
      <c r="C84" s="248"/>
      <c r="D84" s="248"/>
      <c r="E84" s="248"/>
      <c r="F84" s="248"/>
      <c r="G84" s="10"/>
      <c r="H84" s="18"/>
    </row>
    <row r="85" spans="2:8" x14ac:dyDescent="0.25">
      <c r="B85" s="22"/>
      <c r="C85" s="36"/>
      <c r="D85" s="37"/>
      <c r="E85" s="38"/>
      <c r="F85" s="38"/>
      <c r="G85" s="35"/>
      <c r="H85" s="19"/>
    </row>
    <row r="86" spans="2:8" x14ac:dyDescent="0.25">
      <c r="C86"/>
      <c r="D86" s="8"/>
      <c r="E86" s="9"/>
      <c r="F86" s="9"/>
      <c r="G86" s="10"/>
    </row>
    <row r="87" spans="2:8" x14ac:dyDescent="0.25">
      <c r="C87"/>
      <c r="D87" s="8"/>
      <c r="E87" s="9"/>
      <c r="F87" s="9"/>
      <c r="G87" s="10"/>
    </row>
    <row r="88" spans="2:8" x14ac:dyDescent="0.25">
      <c r="B88" s="3"/>
      <c r="C88" s="258"/>
      <c r="D88" s="264" t="s">
        <v>0</v>
      </c>
      <c r="E88" s="264"/>
      <c r="F88" s="259"/>
      <c r="G88" s="259"/>
      <c r="H88" s="4"/>
    </row>
    <row r="89" spans="2:8" ht="15.95" customHeight="1" x14ac:dyDescent="0.25">
      <c r="B89" s="5"/>
      <c r="C89" s="258"/>
      <c r="D89" s="260" t="s">
        <v>59</v>
      </c>
      <c r="E89" s="260"/>
      <c r="F89" s="259"/>
      <c r="G89" s="259"/>
      <c r="H89" s="6"/>
    </row>
    <row r="90" spans="2:8" ht="15.95" customHeight="1" x14ac:dyDescent="0.25">
      <c r="B90" s="5"/>
      <c r="C90" s="258"/>
      <c r="D90" s="260"/>
      <c r="E90" s="260"/>
      <c r="F90" s="259"/>
      <c r="G90" s="259"/>
      <c r="H90" s="6"/>
    </row>
    <row r="91" spans="2:8" x14ac:dyDescent="0.25">
      <c r="B91" s="5"/>
      <c r="C91" s="258"/>
      <c r="D91" s="260"/>
      <c r="E91" s="260"/>
      <c r="F91" s="259"/>
      <c r="G91" s="259"/>
      <c r="H91" s="6"/>
    </row>
    <row r="92" spans="2:8" ht="15.95" customHeight="1" x14ac:dyDescent="0.25">
      <c r="B92" s="5"/>
      <c r="C92" s="63" t="s">
        <v>48</v>
      </c>
      <c r="D92" s="62" t="s">
        <v>46</v>
      </c>
      <c r="E92" s="63" t="str">
        <f>E7</f>
        <v>VERSIÓN: 6</v>
      </c>
      <c r="F92" s="62" t="s">
        <v>1</v>
      </c>
      <c r="G92" s="63" t="e">
        <f>G7</f>
        <v>#REF!</v>
      </c>
      <c r="H92" s="6"/>
    </row>
    <row r="93" spans="2:8" x14ac:dyDescent="0.25">
      <c r="B93" s="5"/>
      <c r="H93" s="6"/>
    </row>
    <row r="94" spans="2:8" ht="36.75" customHeight="1" x14ac:dyDescent="0.25">
      <c r="B94" s="5"/>
      <c r="C94" s="265" t="s">
        <v>54</v>
      </c>
      <c r="D94" s="266"/>
      <c r="E94" s="266"/>
      <c r="F94" s="266"/>
      <c r="G94" s="266"/>
      <c r="H94" s="6"/>
    </row>
    <row r="95" spans="2:8" x14ac:dyDescent="0.25">
      <c r="B95" s="5"/>
      <c r="C95" s="65" t="s">
        <v>4</v>
      </c>
      <c r="D95" s="267" t="str">
        <f>D10</f>
        <v>Acto Administrativo</v>
      </c>
      <c r="E95" s="267"/>
      <c r="F95" s="267"/>
      <c r="G95" s="267"/>
      <c r="H95" s="6"/>
    </row>
    <row r="96" spans="2:8" x14ac:dyDescent="0.25">
      <c r="B96" s="5"/>
      <c r="C96" s="65" t="s">
        <v>5</v>
      </c>
      <c r="D96" s="267" t="str">
        <f>D11</f>
        <v/>
      </c>
      <c r="E96" s="267"/>
      <c r="F96" s="267"/>
      <c r="G96" s="267"/>
      <c r="H96" s="6"/>
    </row>
    <row r="97" spans="2:8" x14ac:dyDescent="0.25">
      <c r="B97" s="5"/>
      <c r="C97" s="65" t="s">
        <v>2</v>
      </c>
      <c r="D97" s="267" t="str">
        <f>D12</f>
        <v/>
      </c>
      <c r="E97" s="267"/>
      <c r="F97" s="267"/>
      <c r="G97" s="267"/>
      <c r="H97" s="6"/>
    </row>
    <row r="98" spans="2:8" x14ac:dyDescent="0.25">
      <c r="B98" s="5"/>
      <c r="C98" s="65" t="s">
        <v>3</v>
      </c>
      <c r="D98" s="267" t="str">
        <f>D13</f>
        <v/>
      </c>
      <c r="E98" s="267"/>
      <c r="F98" s="267"/>
      <c r="G98" s="267"/>
      <c r="H98" s="6"/>
    </row>
    <row r="99" spans="2:8" x14ac:dyDescent="0.25">
      <c r="B99" s="5"/>
      <c r="C99" s="268" t="s">
        <v>22</v>
      </c>
      <c r="D99" s="268"/>
      <c r="E99" s="45" t="str">
        <f>E14</f>
        <v>N° Modificación</v>
      </c>
      <c r="F99" s="269" t="s">
        <v>23</v>
      </c>
      <c r="G99" s="269" t="e">
        <f>IF(E99="","",(ROUND(DAYS360(E99,E100,1)/30,0) &amp; " Meses"))</f>
        <v>#VALUE!</v>
      </c>
      <c r="H99" s="6"/>
    </row>
    <row r="100" spans="2:8" x14ac:dyDescent="0.25">
      <c r="B100" s="5"/>
      <c r="C100" s="268" t="s">
        <v>24</v>
      </c>
      <c r="D100" s="268"/>
      <c r="E100" s="45">
        <f>E15</f>
        <v>0</v>
      </c>
      <c r="F100" s="269"/>
      <c r="G100" s="269"/>
      <c r="H100" s="6"/>
    </row>
    <row r="101" spans="2:8" x14ac:dyDescent="0.25">
      <c r="B101" s="5"/>
      <c r="H101" s="6"/>
    </row>
    <row r="102" spans="2:8" x14ac:dyDescent="0.25">
      <c r="B102" s="5"/>
      <c r="C102" s="69" t="s">
        <v>6</v>
      </c>
      <c r="D102" s="270" t="s">
        <v>45</v>
      </c>
      <c r="E102" s="276"/>
      <c r="F102" s="276"/>
      <c r="G102" s="271"/>
      <c r="H102" s="6"/>
    </row>
    <row r="103" spans="2:8" x14ac:dyDescent="0.25">
      <c r="B103" s="5"/>
      <c r="C103" s="23"/>
      <c r="D103" s="254"/>
      <c r="E103" s="254"/>
      <c r="F103" s="254"/>
      <c r="G103" s="255"/>
      <c r="H103" s="6"/>
    </row>
    <row r="104" spans="2:8" x14ac:dyDescent="0.25">
      <c r="B104" s="5"/>
      <c r="C104" s="46"/>
      <c r="D104" s="277"/>
      <c r="E104" s="277"/>
      <c r="F104" s="277"/>
      <c r="G104" s="278"/>
      <c r="H104" s="6"/>
    </row>
    <row r="105" spans="2:8" x14ac:dyDescent="0.25">
      <c r="B105" s="5"/>
      <c r="C105" s="24"/>
      <c r="D105" s="256"/>
      <c r="E105" s="256"/>
      <c r="F105" s="256"/>
      <c r="G105" s="257"/>
      <c r="H105" s="6"/>
    </row>
    <row r="106" spans="2:8" x14ac:dyDescent="0.25">
      <c r="B106" s="5"/>
      <c r="C106" s="46"/>
      <c r="D106" s="277"/>
      <c r="E106" s="277"/>
      <c r="F106" s="277"/>
      <c r="G106" s="278"/>
      <c r="H106" s="6"/>
    </row>
    <row r="107" spans="2:8" x14ac:dyDescent="0.25">
      <c r="B107" s="5"/>
      <c r="C107" s="24"/>
      <c r="D107" s="256"/>
      <c r="E107" s="256"/>
      <c r="F107" s="256"/>
      <c r="G107" s="257"/>
      <c r="H107" s="6"/>
    </row>
    <row r="108" spans="2:8" x14ac:dyDescent="0.25">
      <c r="B108" s="5"/>
      <c r="C108" s="46"/>
      <c r="D108" s="277"/>
      <c r="E108" s="277"/>
      <c r="F108" s="277"/>
      <c r="G108" s="278"/>
      <c r="H108" s="6"/>
    </row>
    <row r="109" spans="2:8" x14ac:dyDescent="0.25">
      <c r="B109" s="5"/>
      <c r="C109" s="24"/>
      <c r="D109" s="256"/>
      <c r="E109" s="256"/>
      <c r="F109" s="256"/>
      <c r="G109" s="257"/>
      <c r="H109" s="6"/>
    </row>
    <row r="110" spans="2:8" x14ac:dyDescent="0.25">
      <c r="B110" s="5"/>
      <c r="C110" s="46"/>
      <c r="D110" s="277"/>
      <c r="E110" s="277"/>
      <c r="F110" s="277"/>
      <c r="G110" s="278"/>
      <c r="H110" s="6"/>
    </row>
    <row r="111" spans="2:8" x14ac:dyDescent="0.25">
      <c r="B111" s="5"/>
      <c r="C111" s="24"/>
      <c r="D111" s="256"/>
      <c r="E111" s="256"/>
      <c r="F111" s="256"/>
      <c r="G111" s="257"/>
      <c r="H111" s="6"/>
    </row>
    <row r="112" spans="2:8" x14ac:dyDescent="0.25">
      <c r="B112" s="5"/>
      <c r="C112" s="46"/>
      <c r="D112" s="277"/>
      <c r="E112" s="277"/>
      <c r="F112" s="277"/>
      <c r="G112" s="278"/>
      <c r="H112" s="6"/>
    </row>
    <row r="113" spans="2:8" x14ac:dyDescent="0.25">
      <c r="B113" s="5"/>
      <c r="C113" s="24"/>
      <c r="D113" s="256"/>
      <c r="E113" s="256"/>
      <c r="F113" s="256"/>
      <c r="G113" s="257"/>
      <c r="H113" s="6"/>
    </row>
    <row r="114" spans="2:8" x14ac:dyDescent="0.25">
      <c r="B114" s="5"/>
      <c r="C114" s="46"/>
      <c r="D114" s="277"/>
      <c r="E114" s="277"/>
      <c r="F114" s="277"/>
      <c r="G114" s="278"/>
      <c r="H114" s="6"/>
    </row>
    <row r="115" spans="2:8" x14ac:dyDescent="0.25">
      <c r="B115" s="5"/>
      <c r="C115" s="24"/>
      <c r="D115" s="256"/>
      <c r="E115" s="256"/>
      <c r="F115" s="256"/>
      <c r="G115" s="257"/>
      <c r="H115" s="6"/>
    </row>
    <row r="116" spans="2:8" x14ac:dyDescent="0.25">
      <c r="B116" s="5"/>
      <c r="C116" s="46"/>
      <c r="D116" s="277"/>
      <c r="E116" s="277"/>
      <c r="F116" s="277"/>
      <c r="G116" s="278"/>
      <c r="H116" s="6"/>
    </row>
    <row r="117" spans="2:8" x14ac:dyDescent="0.25">
      <c r="B117" s="5"/>
      <c r="C117" s="24"/>
      <c r="D117" s="256"/>
      <c r="E117" s="256"/>
      <c r="F117" s="256"/>
      <c r="G117" s="257"/>
      <c r="H117" s="6"/>
    </row>
    <row r="118" spans="2:8" x14ac:dyDescent="0.25">
      <c r="B118" s="5"/>
      <c r="C118" s="46"/>
      <c r="D118" s="277"/>
      <c r="E118" s="277"/>
      <c r="F118" s="277"/>
      <c r="G118" s="278"/>
      <c r="H118" s="6"/>
    </row>
    <row r="119" spans="2:8" x14ac:dyDescent="0.25">
      <c r="B119" s="5"/>
      <c r="C119" s="24"/>
      <c r="D119" s="256"/>
      <c r="E119" s="256"/>
      <c r="F119" s="256"/>
      <c r="G119" s="257"/>
      <c r="H119" s="6"/>
    </row>
    <row r="120" spans="2:8" x14ac:dyDescent="0.25">
      <c r="B120" s="5"/>
      <c r="C120" s="46"/>
      <c r="D120" s="277"/>
      <c r="E120" s="277"/>
      <c r="F120" s="277"/>
      <c r="G120" s="278"/>
      <c r="H120" s="6"/>
    </row>
    <row r="121" spans="2:8" x14ac:dyDescent="0.25">
      <c r="B121" s="5"/>
      <c r="C121" s="24"/>
      <c r="D121" s="256"/>
      <c r="E121" s="256"/>
      <c r="F121" s="256"/>
      <c r="G121" s="257"/>
      <c r="H121" s="6"/>
    </row>
    <row r="122" spans="2:8" x14ac:dyDescent="0.25">
      <c r="B122" s="5"/>
      <c r="C122" s="46"/>
      <c r="D122" s="277"/>
      <c r="E122" s="277"/>
      <c r="F122" s="277"/>
      <c r="G122" s="278"/>
      <c r="H122" s="6"/>
    </row>
    <row r="123" spans="2:8" x14ac:dyDescent="0.25">
      <c r="B123" s="5"/>
      <c r="C123" s="24"/>
      <c r="D123" s="256"/>
      <c r="E123" s="256"/>
      <c r="F123" s="256"/>
      <c r="G123" s="257"/>
      <c r="H123" s="6"/>
    </row>
    <row r="124" spans="2:8" x14ac:dyDescent="0.25">
      <c r="B124" s="5"/>
      <c r="C124" s="46"/>
      <c r="D124" s="277"/>
      <c r="E124" s="277"/>
      <c r="F124" s="277"/>
      <c r="G124" s="278"/>
      <c r="H124" s="6"/>
    </row>
    <row r="125" spans="2:8" x14ac:dyDescent="0.25">
      <c r="B125" s="5"/>
      <c r="C125" s="24"/>
      <c r="D125" s="256"/>
      <c r="E125" s="256"/>
      <c r="F125" s="256"/>
      <c r="G125" s="257"/>
      <c r="H125" s="6"/>
    </row>
    <row r="126" spans="2:8" x14ac:dyDescent="0.25">
      <c r="B126" s="5"/>
      <c r="C126" s="46"/>
      <c r="D126" s="277"/>
      <c r="E126" s="277"/>
      <c r="F126" s="277"/>
      <c r="G126" s="278"/>
      <c r="H126" s="6"/>
    </row>
    <row r="127" spans="2:8" x14ac:dyDescent="0.25">
      <c r="B127" s="5"/>
      <c r="C127" s="24"/>
      <c r="D127" s="256"/>
      <c r="E127" s="256"/>
      <c r="F127" s="256"/>
      <c r="G127" s="257"/>
      <c r="H127" s="6"/>
    </row>
    <row r="128" spans="2:8" x14ac:dyDescent="0.25">
      <c r="B128" s="5"/>
      <c r="C128" s="46"/>
      <c r="D128" s="277"/>
      <c r="E128" s="277"/>
      <c r="F128" s="277"/>
      <c r="G128" s="278"/>
      <c r="H128" s="6"/>
    </row>
    <row r="129" spans="2:9" x14ac:dyDescent="0.25">
      <c r="B129" s="5"/>
      <c r="C129" s="24"/>
      <c r="D129" s="256"/>
      <c r="E129" s="256"/>
      <c r="F129" s="256"/>
      <c r="G129" s="257"/>
      <c r="H129" s="6"/>
    </row>
    <row r="130" spans="2:9" x14ac:dyDescent="0.25">
      <c r="B130" s="5"/>
      <c r="C130" s="46"/>
      <c r="D130" s="277"/>
      <c r="E130" s="277"/>
      <c r="F130" s="277"/>
      <c r="G130" s="278"/>
      <c r="H130" s="6"/>
    </row>
    <row r="131" spans="2:9" x14ac:dyDescent="0.25">
      <c r="B131" s="5"/>
      <c r="C131" s="24"/>
      <c r="D131" s="256"/>
      <c r="E131" s="256"/>
      <c r="F131" s="256"/>
      <c r="G131" s="257"/>
      <c r="H131" s="6"/>
    </row>
    <row r="132" spans="2:9" x14ac:dyDescent="0.25">
      <c r="B132" s="5"/>
      <c r="C132" s="46"/>
      <c r="D132" s="277"/>
      <c r="E132" s="277"/>
      <c r="F132" s="277"/>
      <c r="G132" s="278"/>
      <c r="H132" s="6"/>
    </row>
    <row r="133" spans="2:9" x14ac:dyDescent="0.25">
      <c r="B133" s="5"/>
      <c r="C133" s="24"/>
      <c r="D133" s="256"/>
      <c r="E133" s="256"/>
      <c r="F133" s="256"/>
      <c r="G133" s="257"/>
      <c r="H133" s="6"/>
    </row>
    <row r="134" spans="2:9" x14ac:dyDescent="0.25">
      <c r="B134" s="5"/>
      <c r="C134" s="48"/>
      <c r="D134" s="279"/>
      <c r="E134" s="279"/>
      <c r="F134" s="279"/>
      <c r="G134" s="280"/>
      <c r="H134" s="6"/>
    </row>
    <row r="135" spans="2:9" x14ac:dyDescent="0.25">
      <c r="B135" s="5"/>
      <c r="H135" s="6"/>
    </row>
    <row r="136" spans="2:9" x14ac:dyDescent="0.25">
      <c r="B136" s="5"/>
      <c r="H136" s="6"/>
    </row>
    <row r="137" spans="2:9" x14ac:dyDescent="0.25">
      <c r="B137" s="5"/>
      <c r="C137"/>
      <c r="D137" s="8"/>
      <c r="E137" s="9"/>
      <c r="F137" s="9"/>
      <c r="G137" s="10"/>
      <c r="H137" s="6"/>
      <c r="I137"/>
    </row>
    <row r="138" spans="2:9" x14ac:dyDescent="0.25">
      <c r="B138" s="5"/>
      <c r="C138"/>
      <c r="D138" s="8"/>
      <c r="E138" s="9"/>
      <c r="F138" s="9"/>
      <c r="G138" s="10"/>
      <c r="H138" s="6"/>
      <c r="I138"/>
    </row>
    <row r="139" spans="2:9" x14ac:dyDescent="0.25">
      <c r="B139" s="5"/>
      <c r="C139"/>
      <c r="D139" s="8"/>
      <c r="E139" s="9"/>
      <c r="F139" s="9"/>
      <c r="G139" s="10"/>
      <c r="H139" s="6"/>
      <c r="I139"/>
    </row>
    <row r="140" spans="2:9" x14ac:dyDescent="0.25">
      <c r="B140" s="5"/>
      <c r="C140"/>
      <c r="D140" s="8"/>
      <c r="E140" s="9"/>
      <c r="F140" s="9"/>
      <c r="G140" s="10"/>
      <c r="H140" s="6"/>
      <c r="I140"/>
    </row>
    <row r="141" spans="2:9" x14ac:dyDescent="0.25">
      <c r="B141" s="5"/>
      <c r="C141" s="247" t="s">
        <v>58</v>
      </c>
      <c r="D141" s="247"/>
      <c r="E141" s="247"/>
      <c r="F141" s="247"/>
      <c r="G141" s="247"/>
      <c r="H141" s="6"/>
      <c r="I141"/>
    </row>
    <row r="142" spans="2:9" x14ac:dyDescent="0.25">
      <c r="B142" s="11"/>
      <c r="C142" s="263"/>
      <c r="D142" s="263"/>
      <c r="E142" s="263"/>
      <c r="F142" s="263"/>
      <c r="G142" s="16"/>
      <c r="H142" s="12"/>
      <c r="I142"/>
    </row>
    <row r="147" spans="3:6" x14ac:dyDescent="0.25">
      <c r="D147" s="248"/>
      <c r="E147" s="248"/>
      <c r="F147" s="248"/>
    </row>
    <row r="148" spans="3:6" x14ac:dyDescent="0.25">
      <c r="D148" s="248"/>
      <c r="E148" s="248"/>
      <c r="F148" s="248"/>
    </row>
    <row r="151" spans="3:6" hidden="1" x14ac:dyDescent="0.25"/>
    <row r="152" spans="3:6" hidden="1" x14ac:dyDescent="0.25">
      <c r="C152" s="13" t="s">
        <v>34</v>
      </c>
    </row>
    <row r="153" spans="3:6" hidden="1" x14ac:dyDescent="0.25">
      <c r="C153" s="13" t="s">
        <v>35</v>
      </c>
    </row>
    <row r="154" spans="3:6" hidden="1" x14ac:dyDescent="0.25"/>
    <row r="155" spans="3:6" hidden="1" x14ac:dyDescent="0.25">
      <c r="C155" s="2">
        <v>1001</v>
      </c>
    </row>
    <row r="156" spans="3:6" hidden="1" x14ac:dyDescent="0.25">
      <c r="C156" s="2" t="s">
        <v>8</v>
      </c>
    </row>
    <row r="157" spans="3:6" hidden="1" x14ac:dyDescent="0.25">
      <c r="C157" s="2" t="s">
        <v>9</v>
      </c>
    </row>
    <row r="158" spans="3:6" hidden="1" x14ac:dyDescent="0.25">
      <c r="C158" s="2" t="s">
        <v>10</v>
      </c>
    </row>
    <row r="159" spans="3:6" hidden="1" x14ac:dyDescent="0.25">
      <c r="C159" s="2" t="s">
        <v>11</v>
      </c>
    </row>
    <row r="160" spans="3:6" hidden="1" x14ac:dyDescent="0.25">
      <c r="C160" s="2">
        <v>1003</v>
      </c>
    </row>
    <row r="161" spans="3:3" hidden="1" x14ac:dyDescent="0.25">
      <c r="C161" s="2">
        <v>1004</v>
      </c>
    </row>
    <row r="162" spans="3:3" hidden="1" x14ac:dyDescent="0.25">
      <c r="C162" s="2">
        <v>1005</v>
      </c>
    </row>
    <row r="163" spans="3:3" hidden="1" x14ac:dyDescent="0.25">
      <c r="C163" s="2">
        <v>1006</v>
      </c>
    </row>
    <row r="164" spans="3:3" hidden="1" x14ac:dyDescent="0.25">
      <c r="C164" s="2" t="s">
        <v>12</v>
      </c>
    </row>
    <row r="165" spans="3:3" hidden="1" x14ac:dyDescent="0.25">
      <c r="C165" s="2" t="s">
        <v>13</v>
      </c>
    </row>
    <row r="166" spans="3:3" hidden="1" x14ac:dyDescent="0.25">
      <c r="C166" s="2" t="s">
        <v>14</v>
      </c>
    </row>
    <row r="167" spans="3:3" hidden="1" x14ac:dyDescent="0.25">
      <c r="C167" s="2" t="s">
        <v>15</v>
      </c>
    </row>
    <row r="168" spans="3:3" hidden="1" x14ac:dyDescent="0.25">
      <c r="C168" s="2">
        <v>1009</v>
      </c>
    </row>
    <row r="169" spans="3:3" hidden="1" x14ac:dyDescent="0.25">
      <c r="C169" s="2">
        <v>1010</v>
      </c>
    </row>
    <row r="170" spans="3:3" hidden="1" x14ac:dyDescent="0.25">
      <c r="C170" s="2">
        <v>1011</v>
      </c>
    </row>
    <row r="171" spans="3:3" hidden="1" x14ac:dyDescent="0.25">
      <c r="C171" s="2">
        <v>1012</v>
      </c>
    </row>
    <row r="172" spans="3:3" hidden="1" x14ac:dyDescent="0.25">
      <c r="C172" s="2">
        <v>1013</v>
      </c>
    </row>
    <row r="173" spans="3:3" hidden="1" x14ac:dyDescent="0.25">
      <c r="C173" s="2">
        <v>1014</v>
      </c>
    </row>
    <row r="174" spans="3:3" hidden="1" x14ac:dyDescent="0.25">
      <c r="C174" s="2">
        <v>1015</v>
      </c>
    </row>
    <row r="175" spans="3:3" hidden="1" x14ac:dyDescent="0.25">
      <c r="C175" s="2" t="s">
        <v>16</v>
      </c>
    </row>
    <row r="176" spans="3:3" hidden="1" x14ac:dyDescent="0.25">
      <c r="C176" s="2" t="s">
        <v>17</v>
      </c>
    </row>
    <row r="177" spans="3:3" hidden="1" x14ac:dyDescent="0.25">
      <c r="C177" s="2">
        <v>2002</v>
      </c>
    </row>
    <row r="178" spans="3:3" hidden="1" x14ac:dyDescent="0.25">
      <c r="C178" s="2">
        <v>2003</v>
      </c>
    </row>
    <row r="179" spans="3:3" hidden="1" x14ac:dyDescent="0.25">
      <c r="C179" s="2">
        <v>2004</v>
      </c>
    </row>
    <row r="180" spans="3:3" hidden="1" x14ac:dyDescent="0.25">
      <c r="C180" s="2">
        <v>2005</v>
      </c>
    </row>
    <row r="181" spans="3:3" hidden="1" x14ac:dyDescent="0.25">
      <c r="C181" s="2">
        <v>2006</v>
      </c>
    </row>
    <row r="182" spans="3:3" hidden="1" x14ac:dyDescent="0.25">
      <c r="C182" s="2">
        <v>2007</v>
      </c>
    </row>
    <row r="183" spans="3:3" hidden="1" x14ac:dyDescent="0.25">
      <c r="C183" s="2">
        <v>2008</v>
      </c>
    </row>
    <row r="184" spans="3:3" hidden="1" x14ac:dyDescent="0.25">
      <c r="C184" s="2">
        <v>2009</v>
      </c>
    </row>
    <row r="185" spans="3:3" hidden="1" x14ac:dyDescent="0.25">
      <c r="C185" s="2">
        <v>2010</v>
      </c>
    </row>
    <row r="186" spans="3:3" hidden="1" x14ac:dyDescent="0.25">
      <c r="C186" s="2">
        <v>2011</v>
      </c>
    </row>
    <row r="187" spans="3:3" hidden="1" x14ac:dyDescent="0.25">
      <c r="C187" s="2">
        <v>2012</v>
      </c>
    </row>
    <row r="188" spans="3:3" hidden="1" x14ac:dyDescent="0.25">
      <c r="C188" s="2">
        <v>2013</v>
      </c>
    </row>
    <row r="189" spans="3:3" hidden="1" x14ac:dyDescent="0.25">
      <c r="C189" s="2">
        <v>2014</v>
      </c>
    </row>
    <row r="190" spans="3:3" hidden="1" x14ac:dyDescent="0.25">
      <c r="C190" s="2">
        <v>2015</v>
      </c>
    </row>
    <row r="191" spans="3:3" hidden="1" x14ac:dyDescent="0.25">
      <c r="C191" s="2">
        <v>2016</v>
      </c>
    </row>
    <row r="192" spans="3:3" hidden="1" x14ac:dyDescent="0.25">
      <c r="C192" s="2">
        <v>2017</v>
      </c>
    </row>
    <row r="193" spans="3:3" hidden="1" x14ac:dyDescent="0.25">
      <c r="C193" s="2">
        <v>2018</v>
      </c>
    </row>
    <row r="194" spans="3:3" hidden="1" x14ac:dyDescent="0.25">
      <c r="C194" s="2" t="s">
        <v>18</v>
      </c>
    </row>
    <row r="195" spans="3:3" hidden="1" x14ac:dyDescent="0.25">
      <c r="C195" s="2" t="s">
        <v>19</v>
      </c>
    </row>
    <row r="196" spans="3:3" hidden="1" x14ac:dyDescent="0.25">
      <c r="C196" s="2" t="s">
        <v>20</v>
      </c>
    </row>
    <row r="197" spans="3:3" hidden="1" x14ac:dyDescent="0.25">
      <c r="C197" s="2" t="s">
        <v>21</v>
      </c>
    </row>
    <row r="198" spans="3:3" hidden="1" x14ac:dyDescent="0.25">
      <c r="C198" s="2">
        <v>2021</v>
      </c>
    </row>
    <row r="199" spans="3:3" hidden="1" x14ac:dyDescent="0.25">
      <c r="C199" s="2">
        <v>2022</v>
      </c>
    </row>
    <row r="200" spans="3:3" hidden="1" x14ac:dyDescent="0.25">
      <c r="C200" s="2">
        <v>2024</v>
      </c>
    </row>
    <row r="201" spans="3:3" hidden="1" x14ac:dyDescent="0.25">
      <c r="C201" s="2">
        <v>2026</v>
      </c>
    </row>
    <row r="202" spans="3:3" hidden="1" x14ac:dyDescent="0.25">
      <c r="C202" s="2">
        <v>2027</v>
      </c>
    </row>
    <row r="203" spans="3:3" hidden="1" x14ac:dyDescent="0.25">
      <c r="C203" s="2">
        <v>2028</v>
      </c>
    </row>
    <row r="204" spans="3:3" hidden="1" x14ac:dyDescent="0.25">
      <c r="C204" s="2">
        <v>2029</v>
      </c>
    </row>
    <row r="205" spans="3:3" hidden="1" x14ac:dyDescent="0.25">
      <c r="C205" s="2">
        <v>2030</v>
      </c>
    </row>
    <row r="206" spans="3:3" hidden="1" x14ac:dyDescent="0.25">
      <c r="C206" s="2">
        <v>2031</v>
      </c>
    </row>
    <row r="207" spans="3:3" hidden="1" x14ac:dyDescent="0.25">
      <c r="C207" s="2">
        <v>2032</v>
      </c>
    </row>
    <row r="208" spans="3:3" hidden="1" x14ac:dyDescent="0.25">
      <c r="C208" s="2">
        <v>2033</v>
      </c>
    </row>
    <row r="209" spans="3:3" hidden="1" x14ac:dyDescent="0.25">
      <c r="C209" s="2">
        <v>2034</v>
      </c>
    </row>
    <row r="210" spans="3:3" hidden="1" x14ac:dyDescent="0.25">
      <c r="C210" s="2">
        <v>2035</v>
      </c>
    </row>
  </sheetData>
  <sheetProtection selectLockedCells="1" selectUnlockedCells="1"/>
  <mergeCells count="73">
    <mergeCell ref="D148:F148"/>
    <mergeCell ref="D132:G132"/>
    <mergeCell ref="D133:G133"/>
    <mergeCell ref="D134:G134"/>
    <mergeCell ref="C141:G141"/>
    <mergeCell ref="C142:F142"/>
    <mergeCell ref="D147:F147"/>
    <mergeCell ref="D127:G127"/>
    <mergeCell ref="D128:G128"/>
    <mergeCell ref="D129:G129"/>
    <mergeCell ref="D130:G130"/>
    <mergeCell ref="D131:G131"/>
    <mergeCell ref="D122:G122"/>
    <mergeCell ref="D123:G123"/>
    <mergeCell ref="D124:G124"/>
    <mergeCell ref="D125:G125"/>
    <mergeCell ref="D126:G126"/>
    <mergeCell ref="D117:G117"/>
    <mergeCell ref="D118:G118"/>
    <mergeCell ref="D119:G119"/>
    <mergeCell ref="D120:G120"/>
    <mergeCell ref="D121:G121"/>
    <mergeCell ref="D112:G112"/>
    <mergeCell ref="D113:G113"/>
    <mergeCell ref="D114:G114"/>
    <mergeCell ref="D115:G115"/>
    <mergeCell ref="D116:G116"/>
    <mergeCell ref="D107:G107"/>
    <mergeCell ref="D108:G108"/>
    <mergeCell ref="D109:G109"/>
    <mergeCell ref="D110:G110"/>
    <mergeCell ref="D111:G111"/>
    <mergeCell ref="D102:G102"/>
    <mergeCell ref="D103:G103"/>
    <mergeCell ref="D104:G104"/>
    <mergeCell ref="D105:G105"/>
    <mergeCell ref="D106:G106"/>
    <mergeCell ref="D95:G95"/>
    <mergeCell ref="D96:G96"/>
    <mergeCell ref="D97:G97"/>
    <mergeCell ref="D98:G98"/>
    <mergeCell ref="C99:D99"/>
    <mergeCell ref="F99:F100"/>
    <mergeCell ref="G99:G100"/>
    <mergeCell ref="C100:D100"/>
    <mergeCell ref="C88:C91"/>
    <mergeCell ref="D88:E88"/>
    <mergeCell ref="F88:G91"/>
    <mergeCell ref="D89:E91"/>
    <mergeCell ref="C94:G94"/>
    <mergeCell ref="D75:E75"/>
    <mergeCell ref="D76:E76"/>
    <mergeCell ref="C77:G77"/>
    <mergeCell ref="C83:G83"/>
    <mergeCell ref="C84:F84"/>
    <mergeCell ref="C17:D17"/>
    <mergeCell ref="C30:D30"/>
    <mergeCell ref="D72:E72"/>
    <mergeCell ref="D73:E73"/>
    <mergeCell ref="D74:E74"/>
    <mergeCell ref="D10:G10"/>
    <mergeCell ref="D11:G11"/>
    <mergeCell ref="D12:G12"/>
    <mergeCell ref="D13:G13"/>
    <mergeCell ref="C14:D14"/>
    <mergeCell ref="F14:F15"/>
    <mergeCell ref="G14:G15"/>
    <mergeCell ref="C15:D15"/>
    <mergeCell ref="C3:C6"/>
    <mergeCell ref="D3:E3"/>
    <mergeCell ref="F3:G6"/>
    <mergeCell ref="D4:E6"/>
    <mergeCell ref="C9:G9"/>
  </mergeCells>
  <dataValidations count="4">
    <dataValidation type="list" operator="equal" allowBlank="1" sqref="C19:C28">
      <formula1>"1001,1001.1,1001.2,1002.1,1002.2,1003,1004,1005,1006,1007.1,1007.2,1008.1,1008.2,1009,1010,1011,1012,1013,1014,1015"</formula1>
      <formula2>0</formula2>
    </dataValidation>
    <dataValidation type="list" operator="equal" allowBlank="1" sqref="C32:C67">
      <formula1>"2001.1,2001.2,2002,2003,2004,2005,2006,2007,2008,2009,2010,2011,2012,2013,2014,2015,2016,2017,2018,2019.1,2019.2,2020.1,2020.2,2021,2022,2023,2024,2025,2026,2027,2028,2029,2030,2031,2032,2033,2034,2035"</formula1>
      <formula2>0</formula2>
    </dataValidation>
    <dataValidation operator="equal" allowBlank="1" sqref="C68:C70"/>
    <dataValidation type="list" operator="equal" allowBlank="1" sqref="C103:C134">
      <formula1>$C$155:$C$210</formula1>
    </dataValidation>
  </dataValidations>
  <pageMargins left="0.24444444444444444" right="0.13194444444444445" top="0.53" bottom="0.35" header="0.33" footer="0.28000000000000003"/>
  <pageSetup scale="68" firstPageNumber="0" orientation="portrait" horizontalDpi="300" verticalDpi="300" r:id="rId1"/>
  <headerFooter alignWithMargins="0">
    <oddHeader>&amp;C&amp;"Arial,Normal"&amp;10&amp;A</oddHeader>
    <oddFooter>&amp;C&amp;"Arial,Normal"&amp;10Página &amp;P</oddFooter>
  </headerFooter>
  <rowBreaks count="1" manualBreakCount="1">
    <brk id="86" max="7" man="1"/>
  </rowBreaks>
  <ignoredErrors>
    <ignoredError sqref="F31" formula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11.57031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1117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9</vt:i4>
      </vt:variant>
    </vt:vector>
  </HeadingPairs>
  <TitlesOfParts>
    <vt:vector size="15" baseType="lpstr">
      <vt:lpstr>MI-PSO-FO-15</vt:lpstr>
      <vt:lpstr>PRESUPUESTO1</vt:lpstr>
      <vt:lpstr>Modificacion Presupuestal1</vt:lpstr>
      <vt:lpstr>2da_Modificacion Presupuestal1</vt:lpstr>
      <vt:lpstr>3da_Modificacion Presupuestal1</vt:lpstr>
      <vt:lpstr>Hoja1</vt:lpstr>
      <vt:lpstr>'2da_Modificacion Presupuestal1'!Área_de_impresión</vt:lpstr>
      <vt:lpstr>'3da_Modificacion Presupuestal1'!Área_de_impresión</vt:lpstr>
      <vt:lpstr>'MI-PSO-FO-15'!Área_de_impresión</vt:lpstr>
      <vt:lpstr>'Modificacion Presupuestal1'!Área_de_impresión</vt:lpstr>
      <vt:lpstr>PRESUPUESTO1!Área_de_impresión</vt:lpstr>
      <vt:lpstr>Excel_BuiltIn_Print_Area</vt:lpstr>
      <vt:lpstr>FACULTAD</vt:lpstr>
      <vt:lpstr>'MI-PSO-FO-15'!OLE_LINK1</vt:lpstr>
      <vt:lpstr>'MI-PSO-FO-15'!Títulos_a_imprimir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Jhon Solorzano</dc:creator>
  <cp:lastModifiedBy>SGD</cp:lastModifiedBy>
  <cp:revision>70</cp:revision>
  <cp:lastPrinted>2019-05-11T21:30:15Z</cp:lastPrinted>
  <dcterms:created xsi:type="dcterms:W3CDTF">2011-08-11T15:59:42Z</dcterms:created>
  <dcterms:modified xsi:type="dcterms:W3CDTF">2024-06-07T16:22:11Z</dcterms:modified>
</cp:coreProperties>
</file>